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9260" windowHeight="5070" activeTab="1"/>
  </bookViews>
  <sheets>
    <sheet name="注意事項" sheetId="1" r:id="rId1"/>
    <sheet name="個人種目申込一覧表" sheetId="2" r:id="rId2"/>
    <sheet name="リレー申込票" sheetId="3" r:id="rId3"/>
  </sheets>
  <definedNames>
    <definedName name="女子" localSheetId="1">'個人種目申込一覧表'!$L$14:$L$52</definedName>
    <definedName name="男子" localSheetId="1">'個人種目申込一覧表'!$K$14:$K$51</definedName>
  </definedNames>
  <calcPr fullCalcOnLoad="1"/>
</workbook>
</file>

<file path=xl/sharedStrings.xml><?xml version="1.0" encoding="utf-8"?>
<sst xmlns="http://schemas.openxmlformats.org/spreadsheetml/2006/main" count="283" uniqueCount="200">
  <si>
    <r>
      <t>略称</t>
    </r>
    <r>
      <rPr>
        <sz val="10"/>
        <color indexed="8"/>
        <rFont val="ＭＳ Ｐゴシック"/>
        <family val="3"/>
      </rPr>
      <t>（全角7文字以内）</t>
    </r>
  </si>
  <si>
    <t>氏名</t>
  </si>
  <si>
    <t>ＴＥＬ</t>
  </si>
  <si>
    <t>住所</t>
  </si>
  <si>
    <t>Ｎｏ．</t>
  </si>
  <si>
    <t>性別
/ｸﾗｽ</t>
  </si>
  <si>
    <t>学年</t>
  </si>
  <si>
    <t>《実施個人種目一覧》</t>
  </si>
  <si>
    <t>氏名(半角ｶﾅ)</t>
  </si>
  <si>
    <t>記入例</t>
  </si>
  <si>
    <t>走高跳</t>
  </si>
  <si>
    <t>リレー申込票</t>
  </si>
  <si>
    <t>氏名
／下段（ｶﾅ）</t>
  </si>
  <si>
    <t>申込種目数</t>
  </si>
  <si>
    <t>女子</t>
  </si>
  <si>
    <t>略称ｶﾅ（半角）</t>
  </si>
  <si>
    <t>登録番号
/学年</t>
  </si>
  <si>
    <t>参考記録</t>
  </si>
  <si>
    <t>性/クラス</t>
  </si>
  <si>
    <t>種　　目</t>
  </si>
  <si>
    <t>チーム枝記号</t>
  </si>
  <si>
    <t>棒高跳</t>
  </si>
  <si>
    <t>走幅跳</t>
  </si>
  <si>
    <t>三段跳</t>
  </si>
  <si>
    <t>※下の人数～参加料の欄は、データ入力の場合自動的に計算されます。</t>
  </si>
  <si>
    <t>男子</t>
  </si>
  <si>
    <t>女子</t>
  </si>
  <si>
    <t>出場個人種目</t>
  </si>
  <si>
    <t>申込人数/
種目数合計</t>
  </si>
  <si>
    <t>個人種目参加料</t>
  </si>
  <si>
    <t>ﾅﾝﾊﾞｰ</t>
  </si>
  <si>
    <t>400m</t>
  </si>
  <si>
    <t>砲丸投(4.000kg)</t>
  </si>
  <si>
    <t>円盤投(1.000kg)</t>
  </si>
  <si>
    <t>※団体/責任者等のデータは個人種目申込一覧表のものを共有します。</t>
  </si>
  <si>
    <t>4×100mR</t>
  </si>
  <si>
    <t>4×400mR</t>
  </si>
  <si>
    <t>やり投(0.600kg)</t>
  </si>
  <si>
    <t>やり投(0.800kg)</t>
  </si>
  <si>
    <t>砲丸投(6.000kg)</t>
  </si>
  <si>
    <t>円盤投(1.750kg)</t>
  </si>
  <si>
    <t>ﾊﾝﾏｰ投(6.000kg)</t>
  </si>
  <si>
    <t>七種競技</t>
  </si>
  <si>
    <t>八種競技</t>
  </si>
  <si>
    <t>登録料</t>
  </si>
  <si>
    <t>支払合計</t>
  </si>
  <si>
    <t>男子</t>
  </si>
  <si>
    <t>女子</t>
  </si>
  <si>
    <t>100m</t>
  </si>
  <si>
    <t>200m</t>
  </si>
  <si>
    <t>800m</t>
  </si>
  <si>
    <t>1500m</t>
  </si>
  <si>
    <t>5000m</t>
  </si>
  <si>
    <t>110mH(1.067m)</t>
  </si>
  <si>
    <t>400mH(0.914m)</t>
  </si>
  <si>
    <t>3000mSC</t>
  </si>
  <si>
    <t>5000mW</t>
  </si>
  <si>
    <t>3000m</t>
  </si>
  <si>
    <t>400mH(0.762m)</t>
  </si>
  <si>
    <t>5000mW</t>
  </si>
  <si>
    <t>100mH(0.838m)</t>
  </si>
  <si>
    <t>100m</t>
  </si>
  <si>
    <t>個人種目申込一覧表／中信高等学校体育連盟</t>
  </si>
  <si>
    <t>監督</t>
  </si>
  <si>
    <t>エクセラン</t>
  </si>
  <si>
    <t>梓川高等学校</t>
  </si>
  <si>
    <t>梓川</t>
  </si>
  <si>
    <t>塩尻志学館高等学校</t>
  </si>
  <si>
    <t>塩尻志学館</t>
  </si>
  <si>
    <t>松商学園高等学校</t>
  </si>
  <si>
    <t>松商学園</t>
  </si>
  <si>
    <t>松本蟻ヶ崎高等学校</t>
  </si>
  <si>
    <t>松本蟻ヶ崎</t>
  </si>
  <si>
    <t>松本県ヶ丘高等学校</t>
  </si>
  <si>
    <t>松本県ヶ丘</t>
  </si>
  <si>
    <t>松本工業高等学校</t>
  </si>
  <si>
    <t>松本工</t>
  </si>
  <si>
    <t>松本深志高等学校</t>
  </si>
  <si>
    <t>松本深志</t>
  </si>
  <si>
    <t>松本第一高等学校</t>
  </si>
  <si>
    <t>松本第一</t>
  </si>
  <si>
    <t>松本筑摩高等学校</t>
  </si>
  <si>
    <t>松本筑摩</t>
  </si>
  <si>
    <t>松本美須々ヶ丘高等学校</t>
  </si>
  <si>
    <t>松本美須々ヶ丘</t>
  </si>
  <si>
    <t>信濃むつみ高等学校</t>
  </si>
  <si>
    <t>信濃むつみ</t>
  </si>
  <si>
    <t>池田工業高等学校</t>
  </si>
  <si>
    <t>池田工</t>
  </si>
  <si>
    <t>田川高等学校</t>
  </si>
  <si>
    <t>田川</t>
  </si>
  <si>
    <t>東京都市大学塩尻</t>
  </si>
  <si>
    <t>都市大塩尻</t>
  </si>
  <si>
    <t>南安曇農業高等学校</t>
  </si>
  <si>
    <t>南安曇農</t>
  </si>
  <si>
    <t>白馬高等学校</t>
  </si>
  <si>
    <t>白馬</t>
  </si>
  <si>
    <t>穂高商業高等学校</t>
  </si>
  <si>
    <t>穂高商</t>
  </si>
  <si>
    <t>豊科高等学校</t>
  </si>
  <si>
    <t>豊科</t>
  </si>
  <si>
    <t>明科高等学校</t>
  </si>
  <si>
    <t>明科</t>
  </si>
  <si>
    <t>ｴｸｾﾗﾝ</t>
  </si>
  <si>
    <t>ｱｽﾞｻｶﾞﾜ</t>
  </si>
  <si>
    <t>ｼｵｼﾞﾘｼｶﾞｸｶﾝ</t>
  </si>
  <si>
    <t>ﾏﾂｼｮｳｶﾞｸｴﾝ</t>
  </si>
  <si>
    <t>ﾏﾂﾓﾄｱﾘｶﾞｻｷ</t>
  </si>
  <si>
    <t>ﾏﾂﾓﾄｱｶﾞﾀｶﾞｵｶ</t>
  </si>
  <si>
    <t>ﾏﾂﾓﾄｺｳ</t>
  </si>
  <si>
    <t>ﾏﾂﾓﾄﾌｶｼ</t>
  </si>
  <si>
    <t>ﾏﾂﾓﾄﾀﾞｲｲﾁ</t>
  </si>
  <si>
    <t>ﾏﾂﾓﾄﾁｸﾏ</t>
  </si>
  <si>
    <t>ﾏﾂﾓﾄﾐｽｽﾞｶﾞｵｶ</t>
  </si>
  <si>
    <t>ｼﾅﾉﾑﾂﾐ</t>
  </si>
  <si>
    <t>ｿｳｿﾞｳｶﾞｸｴﾝ</t>
  </si>
  <si>
    <t>ｲｹﾀﾞｺｳ</t>
  </si>
  <si>
    <t>ﾀｶﾞﾜ</t>
  </si>
  <si>
    <t>ﾄｼﾀﾞｲｼｵｼﾞﾘ</t>
  </si>
  <si>
    <t>ﾐﾅﾐｱﾂﾞﾐﾉｳ</t>
  </si>
  <si>
    <t>ﾊｸﾊﾞ</t>
  </si>
  <si>
    <t>ﾎﾀｶｼｮｳ</t>
  </si>
  <si>
    <t>ﾄﾖｼﾅ</t>
  </si>
  <si>
    <t>ｱｶｼﾅ</t>
  </si>
  <si>
    <t>学校名</t>
  </si>
  <si>
    <t>↓参加料合計、登録料合計を入力して下さい。</t>
  </si>
  <si>
    <t>参加料／人</t>
  </si>
  <si>
    <t>木曽青峰高等学校</t>
  </si>
  <si>
    <t>木曽青峰</t>
  </si>
  <si>
    <t>蘇南高等学校</t>
  </si>
  <si>
    <t>蘇南</t>
  </si>
  <si>
    <t>ｷｿｾｲﾎｳ</t>
  </si>
  <si>
    <t>ｿﾅﾝ</t>
  </si>
  <si>
    <t>棒高跳</t>
  </si>
  <si>
    <t>OP100m</t>
  </si>
  <si>
    <t>OP200m</t>
  </si>
  <si>
    <t>OP400m</t>
  </si>
  <si>
    <t>OP800m</t>
  </si>
  <si>
    <t>OP1500m</t>
  </si>
  <si>
    <t>OP5000m</t>
  </si>
  <si>
    <t>OP110mH(1.067m)</t>
  </si>
  <si>
    <t>OP400mH(0.914m)</t>
  </si>
  <si>
    <t>OP3000mSC</t>
  </si>
  <si>
    <t>OP5000mW</t>
  </si>
  <si>
    <t>OP走高跳</t>
  </si>
  <si>
    <t>OP棒高跳</t>
  </si>
  <si>
    <t>OP走幅跳</t>
  </si>
  <si>
    <t>OP三段跳</t>
  </si>
  <si>
    <t>OP砲丸投(6.000kg)</t>
  </si>
  <si>
    <t>OP円盤投(1.750kg)</t>
  </si>
  <si>
    <t>OPﾊﾝﾏｰ投(6.000kg)</t>
  </si>
  <si>
    <t>OPやり投(0.800kg)</t>
  </si>
  <si>
    <t>OP八種競技</t>
  </si>
  <si>
    <t>OP3000m</t>
  </si>
  <si>
    <t>OP100mH(0.838m)</t>
  </si>
  <si>
    <t>OP400mH(0.762m)</t>
  </si>
  <si>
    <t>OP砲丸投(4.000kg)</t>
  </si>
  <si>
    <t>OP円盤投(1.000kg)</t>
  </si>
  <si>
    <t>OPやり投(0.600kg)</t>
  </si>
  <si>
    <t>OP七種競技</t>
  </si>
  <si>
    <t>松本秀峰中等教育学校</t>
  </si>
  <si>
    <t>松本秀峰</t>
  </si>
  <si>
    <t>ﾏﾂﾓﾄｼｭｳﾎｳ</t>
  </si>
  <si>
    <t>創造学園</t>
  </si>
  <si>
    <t>創造学園高等学校</t>
  </si>
  <si>
    <t>OP100m</t>
  </si>
  <si>
    <t>OP三段跳</t>
  </si>
  <si>
    <t>大町岳陽高等学校</t>
  </si>
  <si>
    <t>大町岳陽</t>
  </si>
  <si>
    <t>ｵｵﾏﾁｶﾞｸﾖｳ</t>
  </si>
  <si>
    <t>【エントリー全般についての注意】</t>
  </si>
  <si>
    <t>必要事項を記入したエントリーファイルは、県陸協エントリーセンターから送信してください。</t>
  </si>
  <si>
    <t>エントリー情報入力画面を開いて、</t>
  </si>
  <si>
    <t>　</t>
  </si>
  <si>
    <t>（1）エントリーファイル入力について</t>
  </si>
  <si>
    <t>（2）エントリーセンターの利用方法</t>
  </si>
  <si>
    <t>公認最高記録</t>
  </si>
  <si>
    <t>公認最高記録　（無い場合は未記入）</t>
  </si>
  <si>
    <t>① 原則として、色のセル範囲は入力（選択）必須事項です。必ず記入してください。</t>
  </si>
  <si>
    <t>② 学校名はプルダウンメニューをご使用ください。</t>
  </si>
  <si>
    <t>④ 参考記録は、ピリオドなど一切用いずに、トラック種目は1/100秒まで、フィールドはcmまでを記入してください。</t>
  </si>
  <si>
    <t>　 また、400mでも分表示（6251×　→　10251○）です。</t>
  </si>
  <si>
    <t>　 （例：16chusotai_entryfile を 16chusotai_松商学園 に変更、最後に高は付けない）</t>
  </si>
  <si>
    <t>⑤ ファイル名については、entryfile の部分を学校名（高等学校は省略）に変えてください。</t>
  </si>
  <si>
    <t>① 大会を選択　</t>
  </si>
  <si>
    <t>② エントリー種別（新規／訂正送信）を選択</t>
  </si>
  <si>
    <t>　 ※ 訂正･追加の場合は、訂正分･追加分だけでなく、改めて全データを入力したファイルを送信してください。</t>
  </si>
  <si>
    <t>　 ※ 大会ごとにファイルの送信先が異なりますので、間違いのないよう注意してください。</t>
  </si>
  <si>
    <t>　　※ シートの削除・挿入などはしないでください。</t>
  </si>
  <si>
    <t>③ エントリーファイル添付</t>
  </si>
  <si>
    <t>　 ※ 参照ボタンを押し、各自のＰＣ上のエントリーファイルを選択したら、（通常）「開く」ボタンを押します。</t>
  </si>
  <si>
    <t>④ 確認画面へ</t>
  </si>
  <si>
    <t>⑤ 送信</t>
  </si>
  <si>
    <t>③ 氏名･フリガナ（半角）欄は、姓と名の間に空白１つ（半角）を入力してください。</t>
  </si>
  <si>
    <t>ﾊﾝﾏｰ投(4.000kg)</t>
  </si>
  <si>
    <r>
      <t xml:space="preserve">【大会別特記事項】
性別/クラス欄が選択されていないと、種目が選択できません。その他エントリー要領は大会要項でご確認下さい。
</t>
    </r>
    <r>
      <rPr>
        <b/>
        <sz val="12"/>
        <color indexed="10"/>
        <rFont val="ＭＳ Ｐゴシック"/>
        <family val="3"/>
      </rPr>
      <t>注）オープン参加の場合には、種目の頭に「OP」とある種目を選択してください。</t>
    </r>
    <r>
      <rPr>
        <b/>
        <sz val="12"/>
        <color indexed="8"/>
        <rFont val="ＭＳ Ｐゴシック"/>
        <family val="3"/>
      </rPr>
      <t xml:space="preserve">
認知書は別途作成し提出お願いします。</t>
    </r>
  </si>
  <si>
    <t>長野 陸子</t>
  </si>
  <si>
    <t>ﾅｶﾞﾉ ﾘｸｺ</t>
  </si>
  <si>
    <t>OPﾊﾝﾏｰ投(4.000kg)</t>
  </si>
  <si>
    <t>平成29年度 中信高等学校新人体育大会陸上競技大会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</si>
</sst>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5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name val="ＭＳ Ｐゴシック"/>
      <family val="3"/>
    </font>
    <font>
      <sz val="14"/>
      <color indexed="17"/>
      <name val="ＭＳ Ｐゴシック"/>
      <family val="3"/>
    </font>
    <font>
      <sz val="16"/>
      <color indexed="8"/>
      <name val="ＭＳ Ｐゴシック"/>
      <family val="3"/>
    </font>
    <font>
      <b/>
      <sz val="12"/>
      <color indexed="10"/>
      <name val="ＭＳ Ｐゴシック"/>
      <family val="3"/>
    </font>
    <font>
      <sz val="11"/>
      <color indexed="8"/>
      <name val="HG明朝B"/>
      <family val="1"/>
    </font>
    <font>
      <sz val="14"/>
      <color indexed="8"/>
      <name val="HG明朝B"/>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name val="ＭＳ Ｐゴシック"/>
      <family val="3"/>
    </font>
    <font>
      <sz val="10"/>
      <color rgb="FFFF0000"/>
      <name val="ＭＳ Ｐゴシック"/>
      <family val="3"/>
    </font>
    <font>
      <sz val="11"/>
      <color rgb="FFFF0000"/>
      <name val="ＭＳ Ｐゴシック"/>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rgb="FF0000FF"/>
        <bgColor indexed="64"/>
      </patternFill>
    </fill>
    <fill>
      <patternFill patternType="solid">
        <fgColor rgb="FFFF0000"/>
        <bgColor indexed="64"/>
      </patternFill>
    </fill>
    <fill>
      <patternFill patternType="solid">
        <fgColor indexed="9"/>
        <bgColor indexed="64"/>
      </patternFill>
    </fill>
    <fill>
      <patternFill patternType="solid">
        <fgColor theme="6" tint="0.5999600291252136"/>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medium"/>
      <right style="medium"/>
      <top style="thin"/>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medium"/>
      <top style="medium"/>
      <bottom/>
    </border>
    <border>
      <left/>
      <right/>
      <top style="medium"/>
      <bottom/>
    </border>
    <border>
      <left style="medium"/>
      <right style="medium"/>
      <top/>
      <bottom style="medium"/>
    </border>
    <border>
      <left/>
      <right style="medium"/>
      <top/>
      <bottom style="medium"/>
    </border>
    <border>
      <left style="medium"/>
      <right/>
      <top style="medium"/>
      <bottom style="thin"/>
    </border>
    <border>
      <left style="medium"/>
      <right style="medium"/>
      <top style="medium"/>
      <bottom style="thin"/>
    </border>
    <border>
      <left style="medium"/>
      <right/>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color rgb="FF0000FF"/>
      </left>
      <right style="thin">
        <color rgb="FF0000FF"/>
      </right>
      <top style="thin">
        <color rgb="FF0000FF"/>
      </top>
      <bottom style="thin">
        <color rgb="FF0000FF"/>
      </bottom>
    </border>
    <border>
      <left style="thin">
        <color rgb="FFFF0000"/>
      </left>
      <right style="thin">
        <color rgb="FFFF0000"/>
      </right>
      <top style="thin">
        <color rgb="FFFF0000"/>
      </top>
      <bottom style="thin">
        <color rgb="FFFF0000"/>
      </bottom>
    </border>
    <border>
      <left/>
      <right style="medium"/>
      <top style="medium"/>
      <bottom/>
    </border>
    <border>
      <left/>
      <right style="medium"/>
      <top/>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hair"/>
      <right style="thin"/>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top/>
      <bottom/>
    </border>
    <border>
      <left style="hair"/>
      <right>
        <color indexed="63"/>
      </right>
      <top style="hair"/>
      <bottom style="thin"/>
    </border>
    <border>
      <left style="hair"/>
      <right>
        <color indexed="63"/>
      </right>
      <top style="hair"/>
      <bottom style="medium"/>
    </border>
    <border>
      <left style="medium"/>
      <right style="thin"/>
      <top style="thin"/>
      <bottom style="medium"/>
    </border>
    <border>
      <left style="thin">
        <color rgb="FFFF0000"/>
      </left>
      <right style="thin">
        <color rgb="FFFF0000"/>
      </right>
      <top>
        <color indexed="63"/>
      </top>
      <bottom style="hair">
        <color rgb="FFFF0000"/>
      </bottom>
    </border>
    <border>
      <left style="thin">
        <color rgb="FF0000FF"/>
      </left>
      <right style="thin">
        <color rgb="FF0000FF"/>
      </right>
      <top style="thin">
        <color rgb="FF0000FF"/>
      </top>
      <bottom style="hair">
        <color rgb="FF0000FF"/>
      </bottom>
    </border>
    <border>
      <left style="thin">
        <color rgb="FF0000FF"/>
      </left>
      <right style="thin">
        <color rgb="FF0000FF"/>
      </right>
      <top>
        <color indexed="63"/>
      </top>
      <bottom style="hair">
        <color rgb="FF0000FF"/>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thin">
        <color rgb="FFFF0000"/>
      </top>
      <bottom style="hair">
        <color rgb="FFFF0000"/>
      </bottom>
    </border>
    <border>
      <left style="thin">
        <color rgb="FFFF0000"/>
      </left>
      <right style="thin">
        <color rgb="FFFF0000"/>
      </right>
      <top>
        <color indexed="63"/>
      </top>
      <bottom>
        <color indexed="63"/>
      </bottom>
    </border>
    <border>
      <left style="thin">
        <color rgb="FFFF0000"/>
      </left>
      <right style="thin">
        <color rgb="FFFF0000"/>
      </right>
      <top style="hair">
        <color rgb="FFFF0000"/>
      </top>
      <bottom style="thin">
        <color rgb="FFFF0000"/>
      </bottom>
    </border>
    <border>
      <left style="medium"/>
      <right/>
      <top style="medium"/>
      <bottom/>
    </border>
    <border>
      <left style="medium"/>
      <right/>
      <top/>
      <bottom style="medium"/>
    </border>
    <border>
      <left/>
      <right/>
      <top/>
      <bottom style="medium"/>
    </border>
    <border>
      <left style="thin"/>
      <right style="thin"/>
      <top style="thin"/>
      <bottom/>
    </border>
    <border>
      <left style="medium"/>
      <right style="thin"/>
      <top style="thin"/>
      <bottom style="thin"/>
    </border>
    <border>
      <left style="thin"/>
      <right style="thin"/>
      <top style="medium"/>
      <bottom/>
    </border>
    <border>
      <left style="thin"/>
      <right style="thin"/>
      <top/>
      <bottom style="medium"/>
    </border>
    <border>
      <left style="medium"/>
      <right style="thin"/>
      <top/>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top/>
      <bottom style="thin"/>
    </border>
    <border>
      <left>
        <color indexed="63"/>
      </left>
      <right>
        <color indexed="63"/>
      </right>
      <top>
        <color indexed="63"/>
      </top>
      <bottom style="thin"/>
    </border>
    <border>
      <left/>
      <right style="medium"/>
      <top>
        <color indexed="63"/>
      </top>
      <bottom style="thin"/>
    </border>
    <border>
      <left/>
      <right/>
      <top/>
      <bottom style="double"/>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0" fillId="0" borderId="0">
      <alignment vertical="center"/>
      <protection/>
    </xf>
    <xf numFmtId="0" fontId="4" fillId="0" borderId="0">
      <alignment/>
      <protection/>
    </xf>
    <xf numFmtId="0" fontId="48" fillId="32" borderId="0" applyNumberFormat="0" applyBorder="0" applyAlignment="0" applyProtection="0"/>
  </cellStyleXfs>
  <cellXfs count="209">
    <xf numFmtId="0" fontId="0" fillId="0" borderId="0" xfId="0" applyFont="1" applyAlignment="1">
      <alignment vertical="center"/>
    </xf>
    <xf numFmtId="0" fontId="0" fillId="33" borderId="1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3" fillId="35" borderId="25"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26" xfId="0" applyBorder="1" applyAlignment="1" applyProtection="1">
      <alignment horizontal="center" vertical="center"/>
      <protection/>
    </xf>
    <xf numFmtId="176" fontId="0" fillId="0" borderId="14" xfId="0" applyNumberFormat="1" applyFill="1" applyBorder="1" applyAlignment="1" applyProtection="1">
      <alignment horizontal="center" vertical="center"/>
      <protection/>
    </xf>
    <xf numFmtId="176" fontId="0" fillId="0" borderId="26" xfId="0" applyNumberFormat="1" applyBorder="1" applyAlignment="1" applyProtection="1">
      <alignment horizontal="center" vertical="center"/>
      <protection/>
    </xf>
    <xf numFmtId="0" fontId="0" fillId="0" borderId="0" xfId="0" applyAlignment="1" applyProtection="1">
      <alignment vertical="center"/>
      <protection/>
    </xf>
    <xf numFmtId="0" fontId="33" fillId="0" borderId="0" xfId="0" applyFont="1" applyAlignment="1" applyProtection="1">
      <alignment vertical="center"/>
      <protection/>
    </xf>
    <xf numFmtId="0" fontId="49" fillId="0" borderId="0" xfId="0" applyFont="1" applyAlignment="1" applyProtection="1">
      <alignment vertical="center"/>
      <protection/>
    </xf>
    <xf numFmtId="0" fontId="0" fillId="0" borderId="0" xfId="0"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Alignment="1" applyProtection="1">
      <alignment horizontal="center" vertical="center"/>
      <protection/>
    </xf>
    <xf numFmtId="0" fontId="0" fillId="0" borderId="15" xfId="0" applyBorder="1" applyAlignment="1" applyProtection="1">
      <alignment horizontal="center" vertical="center"/>
      <protection/>
    </xf>
    <xf numFmtId="0" fontId="0" fillId="0" borderId="27" xfId="0" applyBorder="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6" fillId="0" borderId="0" xfId="0" applyFont="1" applyAlignment="1" applyProtection="1">
      <alignment vertical="center"/>
      <protection/>
    </xf>
    <xf numFmtId="0" fontId="5" fillId="0" borderId="0" xfId="0" applyFont="1" applyFill="1" applyAlignment="1" applyProtection="1">
      <alignment vertical="center"/>
      <protection/>
    </xf>
    <xf numFmtId="0" fontId="0" fillId="0" borderId="24" xfId="0"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10" fillId="0" borderId="0" xfId="0" applyFont="1" applyAlignment="1" applyProtection="1">
      <alignment vertical="center"/>
      <protection/>
    </xf>
    <xf numFmtId="0" fontId="4" fillId="0" borderId="0" xfId="0" applyFont="1" applyBorder="1" applyAlignment="1" applyProtection="1">
      <alignment vertical="center"/>
      <protection/>
    </xf>
    <xf numFmtId="0" fontId="0" fillId="0" borderId="29" xfId="0" applyBorder="1" applyAlignment="1" applyProtection="1">
      <alignment vertical="center"/>
      <protection/>
    </xf>
    <xf numFmtId="0" fontId="11" fillId="0" borderId="0" xfId="0" applyFont="1" applyFill="1" applyAlignment="1" applyProtection="1">
      <alignment vertical="center"/>
      <protection/>
    </xf>
    <xf numFmtId="0" fontId="0" fillId="0" borderId="27" xfId="0" applyBorder="1" applyAlignment="1" applyProtection="1">
      <alignment vertical="center"/>
      <protection/>
    </xf>
    <xf numFmtId="0" fontId="50" fillId="36" borderId="3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33" fillId="37" borderId="3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34" borderId="15" xfId="0" applyFill="1" applyBorder="1" applyAlignment="1" applyProtection="1">
      <alignment vertical="center"/>
      <protection/>
    </xf>
    <xf numFmtId="49" fontId="49" fillId="0" borderId="0" xfId="0" applyNumberFormat="1" applyFont="1" applyFill="1" applyBorder="1" applyAlignment="1" applyProtection="1">
      <alignment horizontal="left" vertical="center" shrinkToFit="1"/>
      <protection/>
    </xf>
    <xf numFmtId="49" fontId="13" fillId="0" borderId="0" xfId="0" applyNumberFormat="1" applyFont="1" applyFill="1" applyBorder="1" applyAlignment="1" applyProtection="1">
      <alignment horizontal="center" vertical="center"/>
      <protection/>
    </xf>
    <xf numFmtId="0" fontId="0" fillId="34" borderId="17" xfId="0" applyFill="1" applyBorder="1" applyAlignment="1" applyProtection="1">
      <alignment vertical="center"/>
      <protection/>
    </xf>
    <xf numFmtId="0" fontId="5" fillId="0" borderId="0" xfId="0" applyFont="1" applyAlignment="1" applyProtection="1">
      <alignment vertical="center"/>
      <protection/>
    </xf>
    <xf numFmtId="0" fontId="5" fillId="38" borderId="0" xfId="0" applyFont="1" applyFill="1" applyAlignment="1" applyProtection="1">
      <alignment vertical="center"/>
      <protection/>
    </xf>
    <xf numFmtId="49" fontId="14" fillId="0" borderId="0" xfId="0" applyNumberFormat="1" applyFont="1" applyFill="1" applyBorder="1" applyAlignment="1" applyProtection="1">
      <alignment horizontal="center" vertical="center"/>
      <protection/>
    </xf>
    <xf numFmtId="0" fontId="12" fillId="0" borderId="0" xfId="0" applyFont="1" applyBorder="1" applyAlignment="1" applyProtection="1">
      <alignment vertical="center"/>
      <protection/>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0" fillId="0" borderId="33" xfId="0"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protection/>
    </xf>
    <xf numFmtId="0" fontId="0" fillId="0" borderId="0" xfId="0" applyFill="1" applyAlignment="1" applyProtection="1">
      <alignment vertical="top" wrapText="1"/>
      <protection/>
    </xf>
    <xf numFmtId="0" fontId="0" fillId="0" borderId="24" xfId="0" applyFont="1" applyBorder="1" applyAlignment="1" applyProtection="1">
      <alignment horizontal="center" vertical="center"/>
      <protection/>
    </xf>
    <xf numFmtId="0" fontId="0" fillId="0" borderId="0" xfId="0" applyFont="1" applyAlignment="1" applyProtection="1">
      <alignment vertical="center"/>
      <protection/>
    </xf>
    <xf numFmtId="177" fontId="0" fillId="0" borderId="14" xfId="0" applyNumberFormat="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8" fillId="0" borderId="35" xfId="0" applyFont="1" applyBorder="1" applyAlignment="1" applyProtection="1">
      <alignment horizontal="center" vertical="center" wrapText="1"/>
      <protection/>
    </xf>
    <xf numFmtId="0" fontId="0" fillId="0" borderId="36" xfId="0" applyBorder="1" applyAlignment="1" applyProtection="1">
      <alignment vertical="center" wrapText="1"/>
      <protection/>
    </xf>
    <xf numFmtId="0" fontId="8" fillId="0" borderId="37" xfId="0" applyFont="1" applyBorder="1" applyAlignment="1" applyProtection="1">
      <alignment horizontal="center" vertical="center" wrapText="1"/>
      <protection/>
    </xf>
    <xf numFmtId="0" fontId="0" fillId="0" borderId="38" xfId="0" applyBorder="1" applyAlignment="1" applyProtection="1">
      <alignment vertical="center" wrapText="1"/>
      <protection/>
    </xf>
    <xf numFmtId="0" fontId="9"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0" fontId="33" fillId="0" borderId="0" xfId="0" applyFont="1" applyBorder="1" applyAlignment="1" applyProtection="1">
      <alignment vertical="center"/>
      <protection/>
    </xf>
    <xf numFmtId="0" fontId="0" fillId="33" borderId="12" xfId="0" applyFill="1" applyBorder="1" applyAlignment="1" applyProtection="1">
      <alignment horizontal="center" vertical="center"/>
      <protection/>
    </xf>
    <xf numFmtId="0" fontId="0" fillId="0" borderId="39" xfId="0" applyFill="1" applyBorder="1" applyAlignment="1" applyProtection="1">
      <alignment vertical="center"/>
      <protection/>
    </xf>
    <xf numFmtId="0" fontId="0" fillId="33" borderId="13" xfId="0" applyFill="1" applyBorder="1" applyAlignment="1" applyProtection="1">
      <alignment horizontal="center" vertical="center"/>
      <protection/>
    </xf>
    <xf numFmtId="0" fontId="0" fillId="0" borderId="40" xfId="0" applyFill="1" applyBorder="1" applyAlignment="1" applyProtection="1">
      <alignment vertical="center"/>
      <protection/>
    </xf>
    <xf numFmtId="0" fontId="0" fillId="0" borderId="41" xfId="0" applyFill="1" applyBorder="1" applyAlignment="1" applyProtection="1">
      <alignment horizontal="center" vertical="center"/>
      <protection/>
    </xf>
    <xf numFmtId="0" fontId="0" fillId="0" borderId="42" xfId="0" applyFill="1" applyBorder="1" applyAlignment="1" applyProtection="1">
      <alignment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vertical="center"/>
      <protection/>
    </xf>
    <xf numFmtId="0" fontId="0" fillId="33" borderId="10" xfId="0" applyFill="1" applyBorder="1" applyAlignment="1" applyProtection="1">
      <alignment horizontal="center" vertical="center"/>
      <protection/>
    </xf>
    <xf numFmtId="0" fontId="0" fillId="0" borderId="45"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0" borderId="46" xfId="0" applyFill="1" applyBorder="1" applyAlignment="1" applyProtection="1">
      <alignment vertical="center"/>
      <protection/>
    </xf>
    <xf numFmtId="0" fontId="3" fillId="33" borderId="14" xfId="0" applyFont="1"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48" xfId="0" applyFill="1" applyBorder="1" applyAlignment="1" applyProtection="1">
      <alignment vertical="center"/>
      <protection/>
    </xf>
    <xf numFmtId="0" fontId="0" fillId="0" borderId="49" xfId="0" applyFill="1" applyBorder="1" applyAlignment="1" applyProtection="1">
      <alignment horizontal="center" vertical="center"/>
      <protection/>
    </xf>
    <xf numFmtId="0" fontId="0" fillId="0" borderId="50" xfId="0" applyFill="1" applyBorder="1" applyAlignment="1" applyProtection="1">
      <alignment vertical="center"/>
      <protection/>
    </xf>
    <xf numFmtId="49" fontId="0" fillId="0" borderId="0" xfId="0" applyNumberFormat="1" applyAlignment="1" applyProtection="1">
      <alignment horizontal="center" vertical="center"/>
      <protection/>
    </xf>
    <xf numFmtId="49" fontId="0" fillId="0" borderId="0" xfId="0" applyNumberFormat="1" applyAlignment="1" applyProtection="1">
      <alignment vertical="center"/>
      <protection/>
    </xf>
    <xf numFmtId="0" fontId="9" fillId="0" borderId="0" xfId="0" applyFont="1" applyFill="1" applyBorder="1" applyAlignment="1" applyProtection="1">
      <alignment vertical="top" wrapText="1"/>
      <protection/>
    </xf>
    <xf numFmtId="0" fontId="9" fillId="0" borderId="51" xfId="0" applyFont="1" applyFill="1" applyBorder="1" applyAlignment="1" applyProtection="1">
      <alignment vertical="top"/>
      <protection/>
    </xf>
    <xf numFmtId="0" fontId="9" fillId="0" borderId="0" xfId="0" applyFont="1" applyFill="1" applyBorder="1" applyAlignment="1" applyProtection="1">
      <alignment vertical="top"/>
      <protection/>
    </xf>
    <xf numFmtId="0" fontId="0" fillId="39" borderId="17" xfId="0" applyFill="1" applyBorder="1" applyAlignment="1" applyProtection="1">
      <alignment vertical="center"/>
      <protection locked="0"/>
    </xf>
    <xf numFmtId="0" fontId="0" fillId="39" borderId="18" xfId="0" applyFill="1" applyBorder="1" applyAlignment="1" applyProtection="1">
      <alignment horizontal="center" vertical="center"/>
      <protection locked="0"/>
    </xf>
    <xf numFmtId="0" fontId="0" fillId="39" borderId="27" xfId="0" applyFill="1" applyBorder="1" applyAlignment="1" applyProtection="1">
      <alignment vertical="center"/>
      <protection locked="0"/>
    </xf>
    <xf numFmtId="0" fontId="0" fillId="39" borderId="26" xfId="0" applyFill="1" applyBorder="1" applyAlignment="1" applyProtection="1">
      <alignment horizontal="center" vertical="center"/>
      <protection locked="0"/>
    </xf>
    <xf numFmtId="0" fontId="0" fillId="39" borderId="17" xfId="0" applyFill="1" applyBorder="1" applyAlignment="1" applyProtection="1">
      <alignment horizontal="center" vertical="center"/>
      <protection locked="0"/>
    </xf>
    <xf numFmtId="0" fontId="0" fillId="39" borderId="27" xfId="0" applyFill="1" applyBorder="1" applyAlignment="1" applyProtection="1">
      <alignment horizontal="center" vertical="center"/>
      <protection locked="0"/>
    </xf>
    <xf numFmtId="0" fontId="51" fillId="0" borderId="0" xfId="0" applyFont="1" applyAlignment="1" applyProtection="1">
      <alignment horizontal="left"/>
      <protection/>
    </xf>
    <xf numFmtId="5" fontId="0" fillId="10" borderId="27" xfId="0" applyNumberFormat="1"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39"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41" xfId="0" applyFill="1" applyBorder="1" applyAlignment="1" applyProtection="1">
      <alignment horizontal="center" vertical="center"/>
      <protection locked="0"/>
    </xf>
    <xf numFmtId="0" fontId="0" fillId="0" borderId="52" xfId="0" applyFill="1" applyBorder="1" applyAlignment="1" applyProtection="1">
      <alignment vertical="center"/>
      <protection locked="0"/>
    </xf>
    <xf numFmtId="0" fontId="0" fillId="0" borderId="43" xfId="0" applyFill="1" applyBorder="1" applyAlignment="1" applyProtection="1">
      <alignment horizontal="center" vertical="center"/>
      <protection locked="0"/>
    </xf>
    <xf numFmtId="0" fontId="0" fillId="0" borderId="44"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0" borderId="47" xfId="0" applyFill="1" applyBorder="1" applyAlignment="1" applyProtection="1">
      <alignment horizontal="center" vertical="center"/>
      <protection locked="0"/>
    </xf>
    <xf numFmtId="0" fontId="0" fillId="0" borderId="53" xfId="0" applyFill="1" applyBorder="1" applyAlignment="1" applyProtection="1">
      <alignment vertical="center"/>
      <protection locked="0"/>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0" xfId="0"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176" fontId="0" fillId="0" borderId="0" xfId="0" applyNumberFormat="1" applyBorder="1" applyAlignment="1" applyProtection="1">
      <alignment horizontal="center" vertical="center"/>
      <protection/>
    </xf>
    <xf numFmtId="178" fontId="0" fillId="0" borderId="0" xfId="0" applyNumberFormat="1" applyBorder="1" applyAlignment="1" applyProtection="1">
      <alignment horizontal="center" vertical="center"/>
      <protection/>
    </xf>
    <xf numFmtId="0" fontId="0" fillId="0" borderId="54" xfId="0" applyBorder="1" applyAlignment="1" applyProtection="1">
      <alignment horizontal="center" vertical="center"/>
      <protection/>
    </xf>
    <xf numFmtId="49" fontId="52" fillId="0" borderId="0" xfId="0" applyNumberFormat="1" applyFont="1" applyFill="1" applyBorder="1" applyAlignment="1" applyProtection="1">
      <alignment horizontal="center" vertical="center" shrinkToFit="1"/>
      <protection/>
    </xf>
    <xf numFmtId="5" fontId="0" fillId="10" borderId="54" xfId="0" applyNumberFormat="1" applyFill="1" applyBorder="1" applyAlignment="1" applyProtection="1">
      <alignment horizontal="center" vertical="center"/>
      <protection locked="0"/>
    </xf>
    <xf numFmtId="0" fontId="0" fillId="39" borderId="17" xfId="0" applyFill="1" applyBorder="1" applyAlignment="1" applyProtection="1">
      <alignment horizontal="center" vertical="center"/>
      <protection locked="0"/>
    </xf>
    <xf numFmtId="0" fontId="9" fillId="0" borderId="24" xfId="0" applyFont="1" applyFill="1" applyBorder="1" applyAlignment="1" applyProtection="1">
      <alignment horizontal="center" vertical="center" shrinkToFit="1"/>
      <protection/>
    </xf>
    <xf numFmtId="0" fontId="16" fillId="0" borderId="0" xfId="0" applyFont="1" applyFill="1" applyAlignment="1">
      <alignment vertical="center"/>
    </xf>
    <xf numFmtId="0" fontId="16" fillId="0" borderId="0" xfId="0" applyFont="1" applyAlignment="1">
      <alignment vertical="center"/>
    </xf>
    <xf numFmtId="0" fontId="16" fillId="0" borderId="0" xfId="0" applyFont="1" applyFill="1" applyAlignment="1">
      <alignment horizontal="left" vertical="center"/>
    </xf>
    <xf numFmtId="0" fontId="4" fillId="3" borderId="55" xfId="0" applyNumberFormat="1" applyFont="1" applyFill="1" applyBorder="1" applyAlignment="1" applyProtection="1">
      <alignment horizontal="left" vertical="center" shrinkToFit="1"/>
      <protection/>
    </xf>
    <xf numFmtId="0" fontId="49" fillId="0" borderId="56" xfId="0" applyNumberFormat="1" applyFont="1" applyFill="1" applyBorder="1" applyAlignment="1" applyProtection="1">
      <alignment horizontal="left" vertical="center" shrinkToFit="1"/>
      <protection/>
    </xf>
    <xf numFmtId="0" fontId="49" fillId="0" borderId="57" xfId="0" applyNumberFormat="1" applyFont="1" applyFill="1" applyBorder="1" applyAlignment="1" applyProtection="1">
      <alignment horizontal="left" vertical="center" shrinkToFit="1"/>
      <protection/>
    </xf>
    <xf numFmtId="0" fontId="49" fillId="0" borderId="58" xfId="0" applyNumberFormat="1" applyFont="1" applyFill="1" applyBorder="1" applyAlignment="1" applyProtection="1">
      <alignment horizontal="left" vertical="center" shrinkToFit="1"/>
      <protection/>
    </xf>
    <xf numFmtId="0" fontId="49" fillId="2" borderId="56" xfId="0" applyNumberFormat="1" applyFont="1" applyFill="1" applyBorder="1" applyAlignment="1" applyProtection="1">
      <alignment horizontal="left" vertical="center" shrinkToFit="1"/>
      <protection/>
    </xf>
    <xf numFmtId="0" fontId="49" fillId="2" borderId="57" xfId="0" applyNumberFormat="1" applyFont="1" applyFill="1" applyBorder="1" applyAlignment="1" applyProtection="1">
      <alignment horizontal="left" vertical="center" shrinkToFit="1"/>
      <protection/>
    </xf>
    <xf numFmtId="0" fontId="49" fillId="2" borderId="59" xfId="0" applyNumberFormat="1" applyFont="1" applyFill="1" applyBorder="1" applyAlignment="1" applyProtection="1">
      <alignment horizontal="left" vertical="center" shrinkToFit="1"/>
      <protection/>
    </xf>
    <xf numFmtId="0" fontId="4" fillId="0" borderId="60" xfId="0" applyNumberFormat="1" applyFont="1" applyFill="1" applyBorder="1" applyAlignment="1" applyProtection="1">
      <alignment horizontal="left" vertical="center" shrinkToFit="1"/>
      <protection/>
    </xf>
    <xf numFmtId="0" fontId="4" fillId="0" borderId="55" xfId="0" applyNumberFormat="1" applyFont="1" applyFill="1" applyBorder="1" applyAlignment="1" applyProtection="1">
      <alignment horizontal="left" vertical="center" shrinkToFit="1"/>
      <protection/>
    </xf>
    <xf numFmtId="0" fontId="4" fillId="0" borderId="61" xfId="0" applyNumberFormat="1" applyFont="1" applyFill="1" applyBorder="1" applyAlignment="1" applyProtection="1">
      <alignment horizontal="left" vertical="center" shrinkToFit="1"/>
      <protection/>
    </xf>
    <xf numFmtId="0" fontId="4" fillId="3" borderId="60" xfId="0" applyNumberFormat="1" applyFont="1" applyFill="1" applyBorder="1" applyAlignment="1" applyProtection="1">
      <alignment horizontal="left" vertical="center" shrinkToFit="1"/>
      <protection/>
    </xf>
    <xf numFmtId="0" fontId="4" fillId="3" borderId="62" xfId="0" applyNumberFormat="1" applyFont="1" applyFill="1" applyBorder="1" applyAlignment="1" applyProtection="1">
      <alignment horizontal="left" vertical="center" shrinkToFit="1"/>
      <protection/>
    </xf>
    <xf numFmtId="0" fontId="17" fillId="40" borderId="0" xfId="0" applyFont="1" applyFill="1" applyAlignment="1">
      <alignment horizontal="left" vertical="center"/>
    </xf>
    <xf numFmtId="0" fontId="16" fillId="41" borderId="0" xfId="0" applyFont="1" applyFill="1" applyAlignment="1">
      <alignment horizontal="left" vertical="center"/>
    </xf>
    <xf numFmtId="0" fontId="9" fillId="40" borderId="63" xfId="0" applyFont="1" applyFill="1" applyBorder="1" applyAlignment="1" applyProtection="1">
      <alignment horizontal="left" vertical="top" wrapText="1"/>
      <protection/>
    </xf>
    <xf numFmtId="0" fontId="9" fillId="40" borderId="20" xfId="0" applyFont="1" applyFill="1" applyBorder="1" applyAlignment="1" applyProtection="1">
      <alignment horizontal="left" vertical="top" wrapText="1"/>
      <protection/>
    </xf>
    <xf numFmtId="0" fontId="9" fillId="40" borderId="33" xfId="0" applyFont="1" applyFill="1" applyBorder="1" applyAlignment="1" applyProtection="1">
      <alignment horizontal="left" vertical="top" wrapText="1"/>
      <protection/>
    </xf>
    <xf numFmtId="0" fontId="9" fillId="40" borderId="51" xfId="0" applyFont="1" applyFill="1" applyBorder="1" applyAlignment="1" applyProtection="1">
      <alignment horizontal="left" vertical="top" wrapText="1"/>
      <protection/>
    </xf>
    <xf numFmtId="0" fontId="9" fillId="40" borderId="0" xfId="0" applyFont="1" applyFill="1" applyBorder="1" applyAlignment="1" applyProtection="1">
      <alignment horizontal="left" vertical="top" wrapText="1"/>
      <protection/>
    </xf>
    <xf numFmtId="0" fontId="9" fillId="40" borderId="34" xfId="0" applyFont="1" applyFill="1" applyBorder="1" applyAlignment="1" applyProtection="1">
      <alignment horizontal="left" vertical="top" wrapText="1"/>
      <protection/>
    </xf>
    <xf numFmtId="0" fontId="9" fillId="40" borderId="64" xfId="0" applyFont="1" applyFill="1" applyBorder="1" applyAlignment="1" applyProtection="1">
      <alignment horizontal="left" vertical="top" wrapText="1"/>
      <protection/>
    </xf>
    <xf numFmtId="0" fontId="9" fillId="40" borderId="65" xfId="0" applyFont="1" applyFill="1" applyBorder="1" applyAlignment="1" applyProtection="1">
      <alignment horizontal="left" vertical="top" wrapText="1"/>
      <protection/>
    </xf>
    <xf numFmtId="0" fontId="9" fillId="40" borderId="22" xfId="0" applyFont="1" applyFill="1" applyBorder="1" applyAlignment="1" applyProtection="1">
      <alignment horizontal="left" vertical="top" wrapText="1"/>
      <protection/>
    </xf>
    <xf numFmtId="0" fontId="0" fillId="39" borderId="17" xfId="0" applyFill="1" applyBorder="1" applyAlignment="1" applyProtection="1">
      <alignment horizontal="center" vertical="center"/>
      <protection locked="0"/>
    </xf>
    <xf numFmtId="0" fontId="0" fillId="39" borderId="27" xfId="0" applyFill="1" applyBorder="1" applyAlignment="1" applyProtection="1">
      <alignment horizontal="center" vertical="center"/>
      <protection locked="0"/>
    </xf>
    <xf numFmtId="0" fontId="0" fillId="39" borderId="66" xfId="0" applyFill="1" applyBorder="1" applyAlignment="1" applyProtection="1">
      <alignment horizontal="center" vertical="center"/>
      <protection locked="0"/>
    </xf>
    <xf numFmtId="0" fontId="0" fillId="39" borderId="15" xfId="0" applyFill="1" applyBorder="1" applyAlignment="1" applyProtection="1">
      <alignment horizontal="center" vertical="center"/>
      <protection locked="0"/>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34" borderId="68"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70" xfId="0" applyFill="1" applyBorder="1" applyAlignment="1" applyProtection="1">
      <alignment horizontal="center" vertical="center"/>
      <protection/>
    </xf>
    <xf numFmtId="0" fontId="0" fillId="34" borderId="67"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53" fillId="0" borderId="75" xfId="0" applyNumberFormat="1" applyFont="1" applyFill="1" applyBorder="1" applyAlignment="1" applyProtection="1">
      <alignment horizontal="center" vertical="center"/>
      <protection/>
    </xf>
    <xf numFmtId="0" fontId="53" fillId="0" borderId="76" xfId="0" applyNumberFormat="1" applyFont="1" applyFill="1" applyBorder="1" applyAlignment="1" applyProtection="1">
      <alignment horizontal="center" vertical="center"/>
      <protection/>
    </xf>
    <xf numFmtId="0" fontId="53" fillId="0" borderId="77" xfId="0" applyNumberFormat="1" applyFont="1" applyFill="1" applyBorder="1" applyAlignment="1" applyProtection="1">
      <alignment horizontal="center" vertical="center"/>
      <protection/>
    </xf>
    <xf numFmtId="49" fontId="0" fillId="39" borderId="76" xfId="0" applyNumberFormat="1" applyFill="1" applyBorder="1" applyAlignment="1" applyProtection="1">
      <alignment horizontal="center" vertical="center"/>
      <protection locked="0"/>
    </xf>
    <xf numFmtId="49" fontId="0" fillId="39" borderId="78" xfId="0" applyNumberFormat="1" applyFill="1" applyBorder="1" applyAlignment="1" applyProtection="1">
      <alignment horizontal="center" vertical="center"/>
      <protection locked="0"/>
    </xf>
    <xf numFmtId="0" fontId="3" fillId="0" borderId="28" xfId="0" applyFont="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27" xfId="0" applyBorder="1" applyAlignment="1" applyProtection="1">
      <alignment horizontal="center" vertical="center"/>
      <protection/>
    </xf>
    <xf numFmtId="0" fontId="0" fillId="0" borderId="27" xfId="0" applyFont="1" applyFill="1" applyBorder="1" applyAlignment="1" applyProtection="1">
      <alignment horizontal="center" vertical="center" shrinkToFit="1"/>
      <protection/>
    </xf>
    <xf numFmtId="0" fontId="0" fillId="0" borderId="26" xfId="0" applyFont="1" applyFill="1" applyBorder="1" applyAlignment="1" applyProtection="1">
      <alignment horizontal="center" vertical="center" shrinkToFit="1"/>
      <protection/>
    </xf>
    <xf numFmtId="49" fontId="0" fillId="39" borderId="79" xfId="0" applyNumberFormat="1" applyFill="1" applyBorder="1" applyAlignment="1" applyProtection="1">
      <alignment horizontal="left" vertical="center"/>
      <protection locked="0"/>
    </xf>
    <xf numFmtId="49" fontId="0" fillId="39" borderId="80" xfId="0" applyNumberFormat="1" applyFill="1" applyBorder="1" applyAlignment="1" applyProtection="1">
      <alignment horizontal="left" vertical="center"/>
      <protection locked="0"/>
    </xf>
    <xf numFmtId="49" fontId="0" fillId="39" borderId="81" xfId="0" applyNumberFormat="1" applyFill="1" applyBorder="1" applyAlignment="1" applyProtection="1">
      <alignment horizontal="left" vertical="center"/>
      <protection locked="0"/>
    </xf>
    <xf numFmtId="49" fontId="0" fillId="39" borderId="27" xfId="0" applyNumberFormat="1" applyFill="1" applyBorder="1" applyAlignment="1" applyProtection="1">
      <alignment horizontal="left" vertical="center"/>
      <protection locked="0"/>
    </xf>
    <xf numFmtId="49" fontId="0" fillId="39" borderId="26" xfId="0" applyNumberFormat="1" applyFill="1" applyBorder="1" applyAlignment="1" applyProtection="1">
      <alignment horizontal="left" vertical="center"/>
      <protection locked="0"/>
    </xf>
    <xf numFmtId="0" fontId="0" fillId="0" borderId="29" xfId="0" applyBorder="1" applyAlignment="1" applyProtection="1">
      <alignment horizontal="center" vertical="center"/>
      <protection/>
    </xf>
    <xf numFmtId="0" fontId="3" fillId="0" borderId="20" xfId="0" applyFont="1"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30" xfId="0" applyBorder="1" applyAlignment="1" applyProtection="1">
      <alignment horizontal="center" vertical="center"/>
      <protection/>
    </xf>
    <xf numFmtId="0" fontId="0" fillId="42" borderId="82" xfId="0" applyFill="1" applyBorder="1" applyAlignment="1" applyProtection="1">
      <alignment horizontal="center" vertical="center"/>
      <protection/>
    </xf>
    <xf numFmtId="0" fontId="0" fillId="0" borderId="70" xfId="0" applyBorder="1" applyAlignment="1" applyProtection="1">
      <alignment horizontal="center" vertical="center" wrapText="1"/>
      <protection/>
    </xf>
    <xf numFmtId="49" fontId="0" fillId="39" borderId="75" xfId="0" applyNumberFormat="1" applyFill="1" applyBorder="1" applyAlignment="1" applyProtection="1">
      <alignment horizontal="left" vertical="center"/>
      <protection locked="0"/>
    </xf>
    <xf numFmtId="49" fontId="0" fillId="39" borderId="78" xfId="0" applyNumberFormat="1" applyFill="1" applyBorder="1" applyAlignment="1" applyProtection="1">
      <alignment horizontal="left" vertical="center"/>
      <protection locked="0"/>
    </xf>
    <xf numFmtId="49" fontId="0" fillId="0" borderId="65" xfId="0" applyNumberFormat="1" applyFill="1" applyBorder="1" applyAlignment="1" applyProtection="1">
      <alignment horizontal="center" vertical="center"/>
      <protection/>
    </xf>
    <xf numFmtId="49" fontId="0" fillId="0" borderId="22" xfId="0" applyNumberFormat="1"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9">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23"/>
  <sheetViews>
    <sheetView zoomScalePageLayoutView="0" workbookViewId="0" topLeftCell="A1">
      <selection activeCell="A1" sqref="A1"/>
    </sheetView>
  </sheetViews>
  <sheetFormatPr defaultColWidth="9.140625" defaultRowHeight="15"/>
  <cols>
    <col min="1" max="1" width="3.8515625" style="136" customWidth="1"/>
    <col min="2" max="3" width="4.421875" style="136" customWidth="1"/>
    <col min="4" max="4" width="97.7109375" style="136" customWidth="1"/>
    <col min="5" max="6" width="4.421875" style="136" customWidth="1"/>
    <col min="7" max="16384" width="9.00390625" style="136" customWidth="1"/>
  </cols>
  <sheetData>
    <row r="2" spans="2:6" ht="17.25">
      <c r="B2" s="150" t="s">
        <v>170</v>
      </c>
      <c r="C2" s="150"/>
      <c r="D2" s="150"/>
      <c r="E2" s="150"/>
      <c r="F2" s="135"/>
    </row>
    <row r="3" spans="2:6" ht="13.5">
      <c r="B3" s="137"/>
      <c r="C3" s="137"/>
      <c r="D3" s="137"/>
      <c r="E3" s="137"/>
      <c r="F3" s="137"/>
    </row>
    <row r="4" spans="3:7" ht="13.5">
      <c r="C4" s="151" t="s">
        <v>174</v>
      </c>
      <c r="D4" s="151"/>
      <c r="E4" s="151"/>
      <c r="F4" s="135"/>
      <c r="G4" s="135"/>
    </row>
    <row r="5" ht="13.5">
      <c r="D5" s="136" t="s">
        <v>178</v>
      </c>
    </row>
    <row r="6" ht="13.5">
      <c r="D6" s="136" t="s">
        <v>179</v>
      </c>
    </row>
    <row r="7" ht="13.5">
      <c r="D7" s="136" t="s">
        <v>193</v>
      </c>
    </row>
    <row r="8" ht="13.5">
      <c r="D8" s="136" t="s">
        <v>180</v>
      </c>
    </row>
    <row r="9" ht="13.5">
      <c r="D9" s="136" t="s">
        <v>181</v>
      </c>
    </row>
    <row r="10" ht="13.5">
      <c r="D10" s="136" t="s">
        <v>183</v>
      </c>
    </row>
    <row r="11" ht="13.5">
      <c r="D11" s="136" t="s">
        <v>182</v>
      </c>
    </row>
    <row r="12" ht="13.5">
      <c r="D12" s="136" t="s">
        <v>188</v>
      </c>
    </row>
    <row r="13" spans="3:7" ht="13.5">
      <c r="C13" s="151" t="s">
        <v>175</v>
      </c>
      <c r="D13" s="151"/>
      <c r="E13" s="151"/>
      <c r="F13" s="135"/>
      <c r="G13" s="135"/>
    </row>
    <row r="14" ht="13.5">
      <c r="D14" s="136" t="s">
        <v>171</v>
      </c>
    </row>
    <row r="15" ht="13.5">
      <c r="D15" s="136" t="s">
        <v>172</v>
      </c>
    </row>
    <row r="16" ht="13.5">
      <c r="D16" s="136" t="s">
        <v>184</v>
      </c>
    </row>
    <row r="17" ht="13.5">
      <c r="D17" s="136" t="s">
        <v>187</v>
      </c>
    </row>
    <row r="18" ht="13.5">
      <c r="D18" s="136" t="s">
        <v>185</v>
      </c>
    </row>
    <row r="19" spans="3:4" ht="13.5">
      <c r="C19" s="136" t="s">
        <v>173</v>
      </c>
      <c r="D19" s="136" t="s">
        <v>186</v>
      </c>
    </row>
    <row r="20" ht="13.5">
      <c r="D20" s="136" t="s">
        <v>189</v>
      </c>
    </row>
    <row r="21" ht="13.5">
      <c r="D21" s="136" t="s">
        <v>190</v>
      </c>
    </row>
    <row r="22" ht="13.5">
      <c r="D22" s="136" t="s">
        <v>191</v>
      </c>
    </row>
    <row r="23" ht="13.5">
      <c r="D23" s="136" t="s">
        <v>192</v>
      </c>
    </row>
  </sheetData>
  <sheetProtection password="CC6F" sheet="1"/>
  <mergeCells count="3">
    <mergeCell ref="B2:E2"/>
    <mergeCell ref="C4:E4"/>
    <mergeCell ref="C13:E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AD133"/>
  <sheetViews>
    <sheetView tabSelected="1" zoomScalePageLayoutView="0" workbookViewId="0" topLeftCell="A1">
      <selection activeCell="B2" sqref="B2"/>
    </sheetView>
  </sheetViews>
  <sheetFormatPr defaultColWidth="9.140625" defaultRowHeight="15"/>
  <cols>
    <col min="1" max="1" width="3.28125" style="23" customWidth="1"/>
    <col min="2" max="2" width="7.421875" style="19" customWidth="1"/>
    <col min="3" max="3" width="8.57421875" style="19" customWidth="1"/>
    <col min="4" max="4" width="10.00390625" style="23" customWidth="1"/>
    <col min="5" max="5" width="16.8515625" style="23" customWidth="1"/>
    <col min="6" max="6" width="9.421875" style="19" customWidth="1"/>
    <col min="7" max="9" width="13.8515625" style="19" customWidth="1"/>
    <col min="10" max="10" width="3.28125" style="24" customWidth="1"/>
    <col min="11" max="11" width="24.421875" style="25" hidden="1" customWidth="1"/>
    <col min="12" max="12" width="22.140625" style="25" hidden="1" customWidth="1"/>
    <col min="13" max="13" width="1.28515625" style="25" customWidth="1"/>
    <col min="14" max="15" width="15.421875" style="23" customWidth="1"/>
    <col min="16" max="16" width="2.28125" style="19" customWidth="1"/>
    <col min="17" max="17" width="15.421875" style="19" customWidth="1"/>
    <col min="18" max="21" width="9.00390625" style="19" customWidth="1"/>
    <col min="22" max="28" width="7.421875" style="23" customWidth="1"/>
    <col min="29" max="16384" width="9.00390625" style="23" customWidth="1"/>
  </cols>
  <sheetData>
    <row r="1" spans="2:25" ht="25.5" customHeight="1" thickBot="1">
      <c r="B1" s="200" t="s">
        <v>199</v>
      </c>
      <c r="C1" s="200"/>
      <c r="D1" s="200"/>
      <c r="E1" s="200"/>
      <c r="F1" s="200"/>
      <c r="G1" s="198" t="s">
        <v>62</v>
      </c>
      <c r="H1" s="198"/>
      <c r="I1" s="198"/>
      <c r="N1" s="25"/>
      <c r="O1" s="26"/>
      <c r="P1" s="26"/>
      <c r="Q1" s="26"/>
      <c r="R1" s="26"/>
      <c r="S1" s="26"/>
      <c r="T1" s="26"/>
      <c r="U1" s="26"/>
      <c r="V1" s="26"/>
      <c r="W1" s="26"/>
      <c r="X1" s="26"/>
      <c r="Y1" s="26"/>
    </row>
    <row r="2" spans="14:25" ht="6.75" customHeight="1" thickBot="1" thickTop="1">
      <c r="N2" s="25"/>
      <c r="O2" s="26"/>
      <c r="P2" s="26"/>
      <c r="Q2" s="26"/>
      <c r="R2" s="26"/>
      <c r="S2" s="26"/>
      <c r="T2" s="26"/>
      <c r="U2" s="26"/>
      <c r="V2" s="26"/>
      <c r="W2" s="26"/>
      <c r="X2" s="26"/>
      <c r="Y2" s="26"/>
    </row>
    <row r="3" spans="2:25" ht="27" customHeight="1">
      <c r="B3" s="172"/>
      <c r="C3" s="173"/>
      <c r="D3" s="174" t="s">
        <v>124</v>
      </c>
      <c r="E3" s="174"/>
      <c r="F3" s="175" t="s">
        <v>0</v>
      </c>
      <c r="G3" s="176"/>
      <c r="H3" s="174" t="s">
        <v>15</v>
      </c>
      <c r="I3" s="177"/>
      <c r="N3" s="25"/>
      <c r="O3" s="152" t="s">
        <v>195</v>
      </c>
      <c r="P3" s="153"/>
      <c r="Q3" s="153"/>
      <c r="R3" s="154"/>
      <c r="S3" s="101"/>
      <c r="T3" s="102"/>
      <c r="U3" s="27"/>
      <c r="V3" s="27"/>
      <c r="W3" s="28"/>
      <c r="X3" s="27"/>
      <c r="Y3" s="27"/>
    </row>
    <row r="4" spans="2:25" ht="27" customHeight="1" thickBot="1">
      <c r="B4" s="204"/>
      <c r="C4" s="205"/>
      <c r="D4" s="181"/>
      <c r="E4" s="182"/>
      <c r="F4" s="178" t="str">
        <f>IF(D4="","学校名を選択して下さい",VLOOKUP(D4,K53:N78,2,0))</f>
        <v>学校名を選択して下さい</v>
      </c>
      <c r="G4" s="179"/>
      <c r="H4" s="178" t="str">
        <f>IF(D4="","学校名を選択して下さい",VLOOKUP(D4,K53:N78,4,0))</f>
        <v>学校名を選択して下さい</v>
      </c>
      <c r="I4" s="180"/>
      <c r="N4" s="25"/>
      <c r="O4" s="155"/>
      <c r="P4" s="156"/>
      <c r="Q4" s="156"/>
      <c r="R4" s="157"/>
      <c r="S4" s="101"/>
      <c r="T4" s="102"/>
      <c r="U4" s="26"/>
      <c r="V4" s="26"/>
      <c r="W4" s="26"/>
      <c r="X4" s="26"/>
      <c r="Y4" s="27"/>
    </row>
    <row r="5" spans="2:25" ht="27" customHeight="1">
      <c r="B5" s="201" t="s">
        <v>63</v>
      </c>
      <c r="C5" s="29" t="s">
        <v>1</v>
      </c>
      <c r="D5" s="202"/>
      <c r="E5" s="203"/>
      <c r="F5" s="29" t="s">
        <v>2</v>
      </c>
      <c r="G5" s="191"/>
      <c r="H5" s="192"/>
      <c r="I5" s="193"/>
      <c r="N5" s="25"/>
      <c r="O5" s="155"/>
      <c r="P5" s="156"/>
      <c r="Q5" s="156"/>
      <c r="R5" s="157"/>
      <c r="S5" s="101"/>
      <c r="T5" s="102"/>
      <c r="U5" s="26"/>
      <c r="V5" s="26"/>
      <c r="W5" s="26"/>
      <c r="X5" s="26"/>
      <c r="Y5" s="27"/>
    </row>
    <row r="6" spans="2:25" ht="27" customHeight="1" thickBot="1">
      <c r="B6" s="186"/>
      <c r="C6" s="30" t="s">
        <v>3</v>
      </c>
      <c r="D6" s="194"/>
      <c r="E6" s="194"/>
      <c r="F6" s="194"/>
      <c r="G6" s="194"/>
      <c r="H6" s="194"/>
      <c r="I6" s="195"/>
      <c r="N6" s="25"/>
      <c r="O6" s="155"/>
      <c r="P6" s="156"/>
      <c r="Q6" s="156"/>
      <c r="R6" s="157"/>
      <c r="S6" s="101"/>
      <c r="T6" s="102"/>
      <c r="U6" s="26"/>
      <c r="V6" s="26"/>
      <c r="W6" s="26"/>
      <c r="X6" s="26"/>
      <c r="Y6" s="27"/>
    </row>
    <row r="7" spans="2:25" ht="27" customHeight="1" thickBot="1">
      <c r="B7" s="197" t="s">
        <v>24</v>
      </c>
      <c r="C7" s="197"/>
      <c r="D7" s="197"/>
      <c r="E7" s="197"/>
      <c r="F7" s="197"/>
      <c r="G7" s="109" t="s">
        <v>125</v>
      </c>
      <c r="H7" s="109"/>
      <c r="N7" s="25"/>
      <c r="O7" s="155"/>
      <c r="P7" s="156"/>
      <c r="Q7" s="156"/>
      <c r="R7" s="157"/>
      <c r="T7" s="28"/>
      <c r="U7" s="28"/>
      <c r="V7" s="28"/>
      <c r="W7" s="28"/>
      <c r="X7" s="28"/>
      <c r="Y7" s="34"/>
    </row>
    <row r="8" spans="2:30" ht="27" customHeight="1" thickBot="1">
      <c r="B8" s="183" t="s">
        <v>28</v>
      </c>
      <c r="C8" s="184"/>
      <c r="D8" s="35"/>
      <c r="E8" s="36" t="s">
        <v>126</v>
      </c>
      <c r="G8" s="37" t="s">
        <v>29</v>
      </c>
      <c r="H8" s="38" t="s">
        <v>44</v>
      </c>
      <c r="I8" s="39" t="s">
        <v>45</v>
      </c>
      <c r="N8" s="25"/>
      <c r="O8" s="158"/>
      <c r="P8" s="159"/>
      <c r="Q8" s="159"/>
      <c r="R8" s="160"/>
      <c r="T8" s="28"/>
      <c r="U8" s="28"/>
      <c r="V8" s="40"/>
      <c r="W8" s="40"/>
      <c r="X8" s="40"/>
      <c r="Y8" s="41"/>
      <c r="Z8" s="41"/>
      <c r="AA8" s="41"/>
      <c r="AB8" s="41"/>
      <c r="AC8" s="41"/>
      <c r="AD8" s="41"/>
    </row>
    <row r="9" spans="2:30" ht="27" customHeight="1" thickBot="1">
      <c r="B9" s="130">
        <f>SUM(A15+A35+A55+A75+A95)</f>
        <v>0</v>
      </c>
      <c r="C9" s="20">
        <f>SUM(A16+A36+A56+A76+A96)</f>
        <v>0</v>
      </c>
      <c r="D9" s="35"/>
      <c r="E9" s="21">
        <v>500</v>
      </c>
      <c r="G9" s="132">
        <v>0</v>
      </c>
      <c r="H9" s="110">
        <v>0</v>
      </c>
      <c r="I9" s="22">
        <f>SUM(G9:H9)</f>
        <v>0</v>
      </c>
      <c r="N9" s="25"/>
      <c r="O9" s="42"/>
      <c r="P9" s="42"/>
      <c r="R9" s="33"/>
      <c r="T9" s="28"/>
      <c r="U9" s="28"/>
      <c r="V9" s="40"/>
      <c r="W9" s="43"/>
      <c r="X9" s="43"/>
      <c r="Y9" s="43"/>
      <c r="Z9" s="41"/>
      <c r="AA9" s="41"/>
      <c r="AB9" s="41"/>
      <c r="AC9" s="41"/>
      <c r="AD9" s="41"/>
    </row>
    <row r="10" spans="2:30" ht="6.75" customHeight="1" thickBot="1">
      <c r="B10" s="31"/>
      <c r="G10" s="31"/>
      <c r="N10" s="25"/>
      <c r="P10" s="23"/>
      <c r="V10" s="40"/>
      <c r="W10" s="43"/>
      <c r="X10" s="43"/>
      <c r="Y10" s="43"/>
      <c r="Z10" s="41"/>
      <c r="AA10" s="41"/>
      <c r="AB10" s="41"/>
      <c r="AC10" s="41"/>
      <c r="AD10" s="41"/>
    </row>
    <row r="11" spans="2:30" ht="26.25" customHeight="1">
      <c r="B11" s="185" t="s">
        <v>4</v>
      </c>
      <c r="C11" s="187" t="s">
        <v>5</v>
      </c>
      <c r="D11" s="196" t="s">
        <v>30</v>
      </c>
      <c r="E11" s="44" t="s">
        <v>1</v>
      </c>
      <c r="F11" s="166" t="s">
        <v>6</v>
      </c>
      <c r="G11" s="196" t="s">
        <v>27</v>
      </c>
      <c r="H11" s="196"/>
      <c r="I11" s="199"/>
      <c r="N11" s="25"/>
      <c r="O11" s="42" t="s">
        <v>7</v>
      </c>
      <c r="P11" s="42"/>
      <c r="V11" s="45"/>
      <c r="W11" s="45"/>
      <c r="X11" s="45"/>
      <c r="Y11" s="43"/>
      <c r="Z11" s="41"/>
      <c r="AA11" s="41"/>
      <c r="AB11" s="41"/>
      <c r="AC11" s="41"/>
      <c r="AD11" s="41"/>
    </row>
    <row r="12" spans="2:30" ht="26.25" customHeight="1" thickBot="1">
      <c r="B12" s="186"/>
      <c r="C12" s="188"/>
      <c r="D12" s="188"/>
      <c r="E12" s="46" t="s">
        <v>8</v>
      </c>
      <c r="F12" s="167"/>
      <c r="G12" s="189" t="s">
        <v>177</v>
      </c>
      <c r="H12" s="189"/>
      <c r="I12" s="190"/>
      <c r="N12" s="25"/>
      <c r="O12" s="47" t="str">
        <f aca="true" t="shared" si="0" ref="O12:O50">K13</f>
        <v>男子</v>
      </c>
      <c r="P12" s="48"/>
      <c r="Q12" s="49" t="str">
        <f aca="true" t="shared" si="1" ref="Q12:Q48">L13</f>
        <v>女子</v>
      </c>
      <c r="R12" s="50"/>
      <c r="S12" s="33"/>
      <c r="T12" s="32"/>
      <c r="V12" s="40"/>
      <c r="W12" s="43"/>
      <c r="X12" s="51"/>
      <c r="Y12" s="43"/>
      <c r="Z12" s="41"/>
      <c r="AA12" s="41"/>
      <c r="AB12" s="41"/>
      <c r="AC12" s="41"/>
      <c r="AD12" s="41"/>
    </row>
    <row r="13" spans="2:30" ht="26.25" customHeight="1">
      <c r="B13" s="170" t="s">
        <v>9</v>
      </c>
      <c r="C13" s="169" t="s">
        <v>14</v>
      </c>
      <c r="D13" s="169">
        <v>1234</v>
      </c>
      <c r="E13" s="52" t="s">
        <v>196</v>
      </c>
      <c r="F13" s="168">
        <v>2</v>
      </c>
      <c r="G13" s="6" t="s">
        <v>61</v>
      </c>
      <c r="H13" s="6" t="s">
        <v>31</v>
      </c>
      <c r="I13" s="7" t="s">
        <v>22</v>
      </c>
      <c r="K13" s="25" t="s">
        <v>46</v>
      </c>
      <c r="L13" s="25" t="s">
        <v>47</v>
      </c>
      <c r="N13" s="25"/>
      <c r="O13" s="139" t="str">
        <f t="shared" si="0"/>
        <v>100m</v>
      </c>
      <c r="P13" s="53"/>
      <c r="Q13" s="145" t="str">
        <f t="shared" si="1"/>
        <v>100m</v>
      </c>
      <c r="R13" s="54"/>
      <c r="S13" s="33"/>
      <c r="T13" s="32"/>
      <c r="V13" s="40"/>
      <c r="W13" s="43"/>
      <c r="X13" s="51"/>
      <c r="Y13" s="43"/>
      <c r="Z13" s="41"/>
      <c r="AA13" s="41"/>
      <c r="AB13" s="41"/>
      <c r="AC13" s="41"/>
      <c r="AD13" s="41"/>
    </row>
    <row r="14" spans="2:30" ht="26.25" customHeight="1">
      <c r="B14" s="171"/>
      <c r="C14" s="206"/>
      <c r="D14" s="206"/>
      <c r="E14" s="55" t="s">
        <v>197</v>
      </c>
      <c r="F14" s="169"/>
      <c r="G14" s="8">
        <v>1075</v>
      </c>
      <c r="H14" s="8">
        <v>10129</v>
      </c>
      <c r="I14" s="9">
        <v>471</v>
      </c>
      <c r="K14" s="25" t="s">
        <v>48</v>
      </c>
      <c r="L14" s="25" t="s">
        <v>48</v>
      </c>
      <c r="N14" s="25"/>
      <c r="O14" s="140" t="str">
        <f t="shared" si="0"/>
        <v>200m</v>
      </c>
      <c r="P14" s="53"/>
      <c r="Q14" s="146" t="str">
        <f t="shared" si="1"/>
        <v>200m</v>
      </c>
      <c r="R14" s="54"/>
      <c r="S14" s="33"/>
      <c r="T14" s="32"/>
      <c r="V14" s="40"/>
      <c r="W14" s="43"/>
      <c r="X14" s="51"/>
      <c r="Y14" s="43"/>
      <c r="Z14" s="41"/>
      <c r="AA14" s="41"/>
      <c r="AB14" s="41"/>
      <c r="AC14" s="41"/>
      <c r="AD14" s="41"/>
    </row>
    <row r="15" spans="1:30" ht="27" customHeight="1">
      <c r="A15" s="56">
        <f>COUNT(J15,J17,J19,J21,J23,J25,J27,J29,J31,J33)</f>
        <v>0</v>
      </c>
      <c r="B15" s="165">
        <v>1</v>
      </c>
      <c r="C15" s="161"/>
      <c r="D15" s="161"/>
      <c r="E15" s="103"/>
      <c r="F15" s="163"/>
      <c r="G15" s="107"/>
      <c r="H15" s="107"/>
      <c r="I15" s="104"/>
      <c r="J15" s="24">
        <f>IF(E15="","",1)</f>
      </c>
      <c r="K15" s="25" t="s">
        <v>49</v>
      </c>
      <c r="L15" s="25" t="s">
        <v>49</v>
      </c>
      <c r="N15" s="25"/>
      <c r="O15" s="140" t="str">
        <f t="shared" si="0"/>
        <v>400m</v>
      </c>
      <c r="P15" s="53"/>
      <c r="Q15" s="146" t="str">
        <f t="shared" si="1"/>
        <v>400m</v>
      </c>
      <c r="R15" s="54"/>
      <c r="S15" s="33"/>
      <c r="T15" s="32"/>
      <c r="V15" s="40"/>
      <c r="W15" s="43"/>
      <c r="X15" s="51"/>
      <c r="Y15" s="43"/>
      <c r="Z15" s="41"/>
      <c r="AA15" s="41"/>
      <c r="AB15" s="41"/>
      <c r="AC15" s="41"/>
      <c r="AD15" s="41"/>
    </row>
    <row r="16" spans="1:30" ht="27" customHeight="1">
      <c r="A16" s="57">
        <f>COUNTA(G15:I15,G17:I17,G19:I19,G21:I21,G23:I23,G25:I25,G27:I27,G29:I29,G31:I31,G33:I33)</f>
        <v>0</v>
      </c>
      <c r="B16" s="165"/>
      <c r="C16" s="161"/>
      <c r="D16" s="161"/>
      <c r="E16" s="103"/>
      <c r="F16" s="164"/>
      <c r="G16" s="107"/>
      <c r="H16" s="107"/>
      <c r="I16" s="104"/>
      <c r="K16" s="25" t="s">
        <v>31</v>
      </c>
      <c r="L16" s="25" t="s">
        <v>31</v>
      </c>
      <c r="N16" s="25"/>
      <c r="O16" s="140" t="str">
        <f t="shared" si="0"/>
        <v>800m</v>
      </c>
      <c r="P16" s="53"/>
      <c r="Q16" s="146" t="str">
        <f t="shared" si="1"/>
        <v>800m</v>
      </c>
      <c r="R16" s="54"/>
      <c r="S16" s="33"/>
      <c r="T16" s="32"/>
      <c r="V16" s="40"/>
      <c r="W16" s="43"/>
      <c r="X16" s="51"/>
      <c r="Y16" s="43"/>
      <c r="Z16" s="41"/>
      <c r="AA16" s="41"/>
      <c r="AB16" s="41"/>
      <c r="AC16" s="41"/>
      <c r="AD16" s="41"/>
    </row>
    <row r="17" spans="2:30" ht="27" customHeight="1">
      <c r="B17" s="165">
        <v>2</v>
      </c>
      <c r="C17" s="161"/>
      <c r="D17" s="161"/>
      <c r="E17" s="103"/>
      <c r="F17" s="163"/>
      <c r="G17" s="107"/>
      <c r="H17" s="107"/>
      <c r="I17" s="104"/>
      <c r="J17" s="24">
        <f>IF(E17="","",1)</f>
      </c>
      <c r="K17" s="25" t="s">
        <v>50</v>
      </c>
      <c r="L17" s="25" t="s">
        <v>50</v>
      </c>
      <c r="N17" s="25"/>
      <c r="O17" s="140" t="str">
        <f t="shared" si="0"/>
        <v>1500m</v>
      </c>
      <c r="P17" s="53"/>
      <c r="Q17" s="146" t="str">
        <f t="shared" si="1"/>
        <v>1500m</v>
      </c>
      <c r="R17" s="54"/>
      <c r="S17" s="33"/>
      <c r="T17" s="32"/>
      <c r="V17" s="40"/>
      <c r="W17" s="43"/>
      <c r="X17" s="51"/>
      <c r="Y17" s="43"/>
      <c r="Z17" s="41"/>
      <c r="AA17" s="41"/>
      <c r="AB17" s="41"/>
      <c r="AC17" s="41"/>
      <c r="AD17" s="41"/>
    </row>
    <row r="18" spans="2:30" ht="27" customHeight="1">
      <c r="B18" s="165"/>
      <c r="C18" s="161"/>
      <c r="D18" s="161"/>
      <c r="E18" s="103"/>
      <c r="F18" s="164"/>
      <c r="G18" s="107"/>
      <c r="H18" s="107"/>
      <c r="I18" s="104"/>
      <c r="K18" s="25" t="s">
        <v>51</v>
      </c>
      <c r="L18" s="25" t="s">
        <v>51</v>
      </c>
      <c r="N18" s="25"/>
      <c r="O18" s="140" t="str">
        <f t="shared" si="0"/>
        <v>5000m</v>
      </c>
      <c r="P18" s="53"/>
      <c r="Q18" s="146" t="str">
        <f t="shared" si="1"/>
        <v>3000m</v>
      </c>
      <c r="R18" s="54"/>
      <c r="S18" s="33"/>
      <c r="T18" s="32"/>
      <c r="V18" s="40"/>
      <c r="W18" s="43"/>
      <c r="X18" s="51"/>
      <c r="Y18" s="43"/>
      <c r="Z18" s="41"/>
      <c r="AA18" s="41"/>
      <c r="AB18" s="41"/>
      <c r="AC18" s="41"/>
      <c r="AD18" s="41"/>
    </row>
    <row r="19" spans="2:30" ht="27" customHeight="1">
      <c r="B19" s="165">
        <v>3</v>
      </c>
      <c r="C19" s="161"/>
      <c r="D19" s="161"/>
      <c r="E19" s="103"/>
      <c r="F19" s="163"/>
      <c r="G19" s="107"/>
      <c r="H19" s="107"/>
      <c r="I19" s="104"/>
      <c r="J19" s="24">
        <f>IF(E19="","",1)</f>
      </c>
      <c r="K19" s="25" t="s">
        <v>52</v>
      </c>
      <c r="L19" s="25" t="s">
        <v>57</v>
      </c>
      <c r="N19" s="25"/>
      <c r="O19" s="140" t="str">
        <f t="shared" si="0"/>
        <v>110mH(1.067m)</v>
      </c>
      <c r="P19" s="53"/>
      <c r="Q19" s="146" t="str">
        <f t="shared" si="1"/>
        <v>100mH(0.838m)</v>
      </c>
      <c r="R19" s="58"/>
      <c r="S19" s="33"/>
      <c r="T19" s="32"/>
      <c r="V19" s="40"/>
      <c r="W19" s="43"/>
      <c r="X19" s="51"/>
      <c r="Y19" s="43"/>
      <c r="Z19" s="41"/>
      <c r="AA19" s="41"/>
      <c r="AB19" s="41"/>
      <c r="AC19" s="41"/>
      <c r="AD19" s="41"/>
    </row>
    <row r="20" spans="2:30" ht="27" customHeight="1">
      <c r="B20" s="165"/>
      <c r="C20" s="161"/>
      <c r="D20" s="161"/>
      <c r="E20" s="103"/>
      <c r="F20" s="164"/>
      <c r="G20" s="107"/>
      <c r="H20" s="107"/>
      <c r="I20" s="104"/>
      <c r="K20" s="25" t="s">
        <v>53</v>
      </c>
      <c r="L20" s="25" t="s">
        <v>60</v>
      </c>
      <c r="N20" s="25"/>
      <c r="O20" s="140" t="str">
        <f t="shared" si="0"/>
        <v>400mH(0.914m)</v>
      </c>
      <c r="P20" s="53"/>
      <c r="Q20" s="146" t="str">
        <f t="shared" si="1"/>
        <v>400mH(0.762m)</v>
      </c>
      <c r="R20" s="54"/>
      <c r="S20" s="32"/>
      <c r="T20" s="32"/>
      <c r="V20" s="40"/>
      <c r="W20" s="43"/>
      <c r="X20" s="51"/>
      <c r="Y20" s="43"/>
      <c r="Z20" s="41"/>
      <c r="AA20" s="41"/>
      <c r="AB20" s="41"/>
      <c r="AC20" s="41"/>
      <c r="AD20" s="41"/>
    </row>
    <row r="21" spans="2:30" ht="27" customHeight="1">
      <c r="B21" s="165">
        <v>4</v>
      </c>
      <c r="C21" s="161"/>
      <c r="D21" s="161"/>
      <c r="E21" s="103"/>
      <c r="F21" s="163"/>
      <c r="G21" s="107"/>
      <c r="H21" s="107"/>
      <c r="I21" s="104"/>
      <c r="J21" s="24">
        <f>IF(E21="","",1)</f>
      </c>
      <c r="K21" s="25" t="s">
        <v>54</v>
      </c>
      <c r="L21" s="25" t="s">
        <v>58</v>
      </c>
      <c r="N21" s="25"/>
      <c r="O21" s="140" t="str">
        <f t="shared" si="0"/>
        <v>3000mSC</v>
      </c>
      <c r="P21" s="53"/>
      <c r="Q21" s="146" t="str">
        <f t="shared" si="1"/>
        <v>5000mW</v>
      </c>
      <c r="R21" s="58"/>
      <c r="S21" s="32"/>
      <c r="T21" s="32"/>
      <c r="V21" s="40"/>
      <c r="W21" s="43"/>
      <c r="X21" s="43"/>
      <c r="Y21" s="43"/>
      <c r="Z21" s="41"/>
      <c r="AA21" s="41"/>
      <c r="AB21" s="41"/>
      <c r="AC21" s="41"/>
      <c r="AD21" s="41"/>
    </row>
    <row r="22" spans="2:30" ht="27" customHeight="1">
      <c r="B22" s="165"/>
      <c r="C22" s="161"/>
      <c r="D22" s="161"/>
      <c r="E22" s="103"/>
      <c r="F22" s="164"/>
      <c r="G22" s="107"/>
      <c r="H22" s="107"/>
      <c r="I22" s="104"/>
      <c r="K22" s="25" t="s">
        <v>55</v>
      </c>
      <c r="L22" s="25" t="s">
        <v>59</v>
      </c>
      <c r="N22" s="25"/>
      <c r="O22" s="140" t="str">
        <f t="shared" si="0"/>
        <v>5000mW</v>
      </c>
      <c r="P22" s="53"/>
      <c r="Q22" s="146" t="str">
        <f t="shared" si="1"/>
        <v>走高跳</v>
      </c>
      <c r="R22" s="54"/>
      <c r="S22" s="32"/>
      <c r="T22" s="32"/>
      <c r="V22" s="40"/>
      <c r="W22" s="43"/>
      <c r="X22" s="59"/>
      <c r="Y22" s="43"/>
      <c r="Z22" s="41"/>
      <c r="AA22" s="41"/>
      <c r="AB22" s="41"/>
      <c r="AC22" s="41"/>
      <c r="AD22" s="41"/>
    </row>
    <row r="23" spans="2:30" ht="27" customHeight="1">
      <c r="B23" s="165">
        <v>5</v>
      </c>
      <c r="C23" s="161"/>
      <c r="D23" s="161"/>
      <c r="E23" s="103"/>
      <c r="F23" s="163"/>
      <c r="G23" s="107"/>
      <c r="H23" s="107"/>
      <c r="I23" s="104"/>
      <c r="J23" s="24">
        <f>IF(E23="","",1)</f>
      </c>
      <c r="K23" s="25" t="s">
        <v>56</v>
      </c>
      <c r="L23" s="25" t="s">
        <v>10</v>
      </c>
      <c r="N23" s="25"/>
      <c r="O23" s="140" t="str">
        <f t="shared" si="0"/>
        <v>走高跳</v>
      </c>
      <c r="P23" s="53"/>
      <c r="Q23" s="146" t="str">
        <f t="shared" si="1"/>
        <v>棒高跳</v>
      </c>
      <c r="R23" s="58"/>
      <c r="S23" s="32"/>
      <c r="T23" s="32"/>
      <c r="V23" s="40"/>
      <c r="W23" s="43"/>
      <c r="X23" s="43"/>
      <c r="Y23" s="43"/>
      <c r="Z23" s="41"/>
      <c r="AA23" s="41"/>
      <c r="AB23" s="41"/>
      <c r="AC23" s="41"/>
      <c r="AD23" s="41"/>
    </row>
    <row r="24" spans="2:25" ht="27" customHeight="1">
      <c r="B24" s="165"/>
      <c r="C24" s="161"/>
      <c r="D24" s="161"/>
      <c r="E24" s="103"/>
      <c r="F24" s="164"/>
      <c r="G24" s="107"/>
      <c r="H24" s="107"/>
      <c r="I24" s="104"/>
      <c r="K24" s="25" t="s">
        <v>10</v>
      </c>
      <c r="L24" s="25" t="s">
        <v>133</v>
      </c>
      <c r="N24" s="25"/>
      <c r="O24" s="140" t="str">
        <f t="shared" si="0"/>
        <v>棒高跳</v>
      </c>
      <c r="P24" s="53"/>
      <c r="Q24" s="146" t="str">
        <f t="shared" si="1"/>
        <v>走幅跳</v>
      </c>
      <c r="R24" s="58"/>
      <c r="S24" s="32"/>
      <c r="T24" s="32"/>
      <c r="V24" s="19"/>
      <c r="W24" s="60"/>
      <c r="X24" s="60"/>
      <c r="Y24" s="60"/>
    </row>
    <row r="25" spans="2:22" ht="27" customHeight="1">
      <c r="B25" s="165">
        <v>6</v>
      </c>
      <c r="C25" s="161"/>
      <c r="D25" s="161"/>
      <c r="E25" s="103"/>
      <c r="F25" s="163"/>
      <c r="G25" s="107"/>
      <c r="H25" s="107"/>
      <c r="I25" s="104"/>
      <c r="J25" s="24">
        <f>IF(E25="","",1)</f>
      </c>
      <c r="K25" s="25" t="s">
        <v>21</v>
      </c>
      <c r="L25" s="25" t="s">
        <v>22</v>
      </c>
      <c r="N25" s="25"/>
      <c r="O25" s="140" t="str">
        <f t="shared" si="0"/>
        <v>走幅跳</v>
      </c>
      <c r="P25" s="53"/>
      <c r="Q25" s="146" t="str">
        <f t="shared" si="1"/>
        <v>三段跳</v>
      </c>
      <c r="R25" s="54"/>
      <c r="S25" s="32"/>
      <c r="T25" s="32"/>
      <c r="V25" s="19"/>
    </row>
    <row r="26" spans="2:22" ht="27" customHeight="1">
      <c r="B26" s="165"/>
      <c r="C26" s="161"/>
      <c r="D26" s="161"/>
      <c r="E26" s="103"/>
      <c r="F26" s="164"/>
      <c r="G26" s="107"/>
      <c r="H26" s="107"/>
      <c r="I26" s="104"/>
      <c r="K26" s="25" t="s">
        <v>22</v>
      </c>
      <c r="L26" s="25" t="s">
        <v>23</v>
      </c>
      <c r="N26" s="25"/>
      <c r="O26" s="140" t="str">
        <f t="shared" si="0"/>
        <v>三段跳</v>
      </c>
      <c r="P26" s="53"/>
      <c r="Q26" s="146" t="str">
        <f t="shared" si="1"/>
        <v>砲丸投(4.000kg)</v>
      </c>
      <c r="R26" s="58"/>
      <c r="S26" s="32"/>
      <c r="T26" s="32"/>
      <c r="V26" s="19"/>
    </row>
    <row r="27" spans="2:24" ht="27" customHeight="1">
      <c r="B27" s="165">
        <v>7</v>
      </c>
      <c r="C27" s="161"/>
      <c r="D27" s="161"/>
      <c r="E27" s="103"/>
      <c r="F27" s="163"/>
      <c r="G27" s="107"/>
      <c r="H27" s="107"/>
      <c r="I27" s="104"/>
      <c r="J27" s="24">
        <f>IF(E27="","",1)</f>
      </c>
      <c r="K27" s="25" t="s">
        <v>23</v>
      </c>
      <c r="L27" s="25" t="s">
        <v>32</v>
      </c>
      <c r="N27" s="25"/>
      <c r="O27" s="140" t="str">
        <f t="shared" si="0"/>
        <v>砲丸投(6.000kg)</v>
      </c>
      <c r="P27" s="53"/>
      <c r="Q27" s="146" t="str">
        <f t="shared" si="1"/>
        <v>円盤投(1.000kg)</v>
      </c>
      <c r="R27" s="58"/>
      <c r="S27" s="32"/>
      <c r="T27" s="32"/>
      <c r="V27" s="19"/>
      <c r="X27" s="19"/>
    </row>
    <row r="28" spans="2:24" ht="27" customHeight="1">
      <c r="B28" s="165"/>
      <c r="C28" s="161"/>
      <c r="D28" s="161"/>
      <c r="E28" s="103"/>
      <c r="F28" s="164"/>
      <c r="G28" s="107"/>
      <c r="H28" s="107"/>
      <c r="I28" s="104"/>
      <c r="K28" s="25" t="s">
        <v>39</v>
      </c>
      <c r="L28" s="25" t="s">
        <v>33</v>
      </c>
      <c r="N28" s="25"/>
      <c r="O28" s="140" t="str">
        <f t="shared" si="0"/>
        <v>円盤投(1.750kg)</v>
      </c>
      <c r="P28" s="53"/>
      <c r="Q28" s="146" t="str">
        <f t="shared" si="1"/>
        <v>ﾊﾝﾏｰ投(4.000kg)</v>
      </c>
      <c r="R28" s="58"/>
      <c r="S28" s="32"/>
      <c r="T28" s="32"/>
      <c r="V28" s="19"/>
      <c r="X28" s="19"/>
    </row>
    <row r="29" spans="2:24" ht="27" customHeight="1">
      <c r="B29" s="165">
        <v>8</v>
      </c>
      <c r="C29" s="161"/>
      <c r="D29" s="161"/>
      <c r="E29" s="103"/>
      <c r="F29" s="163"/>
      <c r="G29" s="107"/>
      <c r="H29" s="107"/>
      <c r="I29" s="104"/>
      <c r="J29" s="24">
        <f>IF(E29="","",1)</f>
      </c>
      <c r="K29" s="25" t="s">
        <v>40</v>
      </c>
      <c r="L29" s="25" t="s">
        <v>194</v>
      </c>
      <c r="N29" s="25"/>
      <c r="O29" s="140" t="str">
        <f t="shared" si="0"/>
        <v>ﾊﾝﾏｰ投(6.000kg)</v>
      </c>
      <c r="P29" s="53"/>
      <c r="Q29" s="146" t="str">
        <f t="shared" si="1"/>
        <v>やり投(0.600kg)</v>
      </c>
      <c r="R29" s="54"/>
      <c r="S29" s="32"/>
      <c r="T29" s="32"/>
      <c r="V29" s="19"/>
      <c r="X29" s="19"/>
    </row>
    <row r="30" spans="2:24" ht="27" customHeight="1">
      <c r="B30" s="165"/>
      <c r="C30" s="161"/>
      <c r="D30" s="161"/>
      <c r="E30" s="103"/>
      <c r="F30" s="164"/>
      <c r="G30" s="107"/>
      <c r="H30" s="107"/>
      <c r="I30" s="104"/>
      <c r="K30" s="25" t="s">
        <v>41</v>
      </c>
      <c r="L30" s="25" t="s">
        <v>37</v>
      </c>
      <c r="N30" s="25"/>
      <c r="O30" s="140" t="str">
        <f t="shared" si="0"/>
        <v>やり投(0.800kg)</v>
      </c>
      <c r="P30" s="53"/>
      <c r="Q30" s="147" t="str">
        <f t="shared" si="1"/>
        <v>七種競技</v>
      </c>
      <c r="R30" s="58"/>
      <c r="S30" s="32"/>
      <c r="T30" s="33"/>
      <c r="V30" s="19"/>
      <c r="X30" s="19"/>
    </row>
    <row r="31" spans="2:24" ht="27" customHeight="1">
      <c r="B31" s="165">
        <v>9</v>
      </c>
      <c r="C31" s="161"/>
      <c r="D31" s="161"/>
      <c r="E31" s="103"/>
      <c r="F31" s="163"/>
      <c r="G31" s="107"/>
      <c r="H31" s="107"/>
      <c r="I31" s="104"/>
      <c r="J31" s="24">
        <f>IF(E31="","",1)</f>
      </c>
      <c r="K31" s="25" t="s">
        <v>38</v>
      </c>
      <c r="L31" s="25" t="s">
        <v>42</v>
      </c>
      <c r="N31" s="25"/>
      <c r="O31" s="141" t="str">
        <f t="shared" si="0"/>
        <v>八種競技</v>
      </c>
      <c r="P31" s="53"/>
      <c r="Q31" s="148" t="str">
        <f t="shared" si="1"/>
        <v>OP100m</v>
      </c>
      <c r="R31" s="54"/>
      <c r="S31" s="33"/>
      <c r="T31" s="33"/>
      <c r="V31" s="19"/>
      <c r="X31" s="19"/>
    </row>
    <row r="32" spans="2:23" ht="27" customHeight="1">
      <c r="B32" s="165"/>
      <c r="C32" s="161"/>
      <c r="D32" s="161"/>
      <c r="E32" s="103"/>
      <c r="F32" s="164"/>
      <c r="G32" s="107"/>
      <c r="H32" s="107"/>
      <c r="I32" s="104"/>
      <c r="K32" s="25" t="s">
        <v>43</v>
      </c>
      <c r="L32" s="25" t="s">
        <v>134</v>
      </c>
      <c r="N32" s="61"/>
      <c r="O32" s="142" t="str">
        <f t="shared" si="0"/>
        <v>OP100m</v>
      </c>
      <c r="P32" s="54"/>
      <c r="Q32" s="138" t="str">
        <f t="shared" si="1"/>
        <v>OP200m</v>
      </c>
      <c r="R32" s="33"/>
      <c r="S32" s="33"/>
      <c r="W32" s="19"/>
    </row>
    <row r="33" spans="2:19" ht="27" customHeight="1">
      <c r="B33" s="165">
        <v>10</v>
      </c>
      <c r="C33" s="161"/>
      <c r="D33" s="161"/>
      <c r="E33" s="103"/>
      <c r="F33" s="161"/>
      <c r="G33" s="107"/>
      <c r="H33" s="107"/>
      <c r="I33" s="104"/>
      <c r="J33" s="24">
        <f>IF(E33="","",1)</f>
      </c>
      <c r="K33" s="25" t="s">
        <v>165</v>
      </c>
      <c r="L33" s="25" t="s">
        <v>135</v>
      </c>
      <c r="N33" s="25"/>
      <c r="O33" s="143" t="str">
        <f t="shared" si="0"/>
        <v>OP200m</v>
      </c>
      <c r="P33" s="58"/>
      <c r="Q33" s="138" t="str">
        <f t="shared" si="1"/>
        <v>OP400m</v>
      </c>
      <c r="R33" s="33"/>
      <c r="S33" s="33"/>
    </row>
    <row r="34" spans="2:23" ht="27" customHeight="1" thickBot="1">
      <c r="B34" s="186"/>
      <c r="C34" s="162"/>
      <c r="D34" s="162"/>
      <c r="E34" s="105"/>
      <c r="F34" s="162"/>
      <c r="G34" s="108"/>
      <c r="H34" s="108"/>
      <c r="I34" s="106"/>
      <c r="K34" s="25" t="s">
        <v>135</v>
      </c>
      <c r="L34" s="25" t="s">
        <v>136</v>
      </c>
      <c r="N34" s="25"/>
      <c r="O34" s="143" t="str">
        <f t="shared" si="0"/>
        <v>OP400m</v>
      </c>
      <c r="P34" s="54"/>
      <c r="Q34" s="138" t="str">
        <f t="shared" si="1"/>
        <v>OP800m</v>
      </c>
      <c r="R34" s="33"/>
      <c r="S34" s="33"/>
      <c r="W34" s="19"/>
    </row>
    <row r="35" spans="1:22" ht="27" customHeight="1">
      <c r="A35" s="56">
        <f>COUNT(J35,J37,J39,J41,J43,J45,J47,J49,J51,J53)</f>
        <v>0</v>
      </c>
      <c r="B35" s="165">
        <v>11</v>
      </c>
      <c r="C35" s="161"/>
      <c r="D35" s="161"/>
      <c r="E35" s="103"/>
      <c r="F35" s="163"/>
      <c r="G35" s="107"/>
      <c r="H35" s="107"/>
      <c r="I35" s="104"/>
      <c r="J35" s="24">
        <f>IF(E35="","",1)</f>
      </c>
      <c r="K35" s="25" t="s">
        <v>136</v>
      </c>
      <c r="L35" s="25" t="s">
        <v>137</v>
      </c>
      <c r="N35" s="25"/>
      <c r="O35" s="143" t="str">
        <f t="shared" si="0"/>
        <v>OP800m</v>
      </c>
      <c r="P35" s="54"/>
      <c r="Q35" s="138" t="str">
        <f t="shared" si="1"/>
        <v>OP1500m</v>
      </c>
      <c r="R35" s="33"/>
      <c r="S35" s="33"/>
      <c r="T35" s="62"/>
      <c r="U35" s="63"/>
      <c r="V35" s="32"/>
    </row>
    <row r="36" spans="1:22" ht="27" customHeight="1">
      <c r="A36" s="57">
        <f>COUNTA(G35:I35,G37:I37,G39:I39,G41:I41,G43:I43,G45:I45,G47:I47,G49:I49,G51:I51,G53:I53)</f>
        <v>0</v>
      </c>
      <c r="B36" s="165"/>
      <c r="C36" s="161"/>
      <c r="D36" s="161"/>
      <c r="E36" s="103"/>
      <c r="F36" s="164"/>
      <c r="G36" s="107"/>
      <c r="H36" s="107"/>
      <c r="I36" s="104"/>
      <c r="K36" s="25" t="s">
        <v>137</v>
      </c>
      <c r="L36" s="25" t="s">
        <v>138</v>
      </c>
      <c r="N36" s="25"/>
      <c r="O36" s="143" t="str">
        <f t="shared" si="0"/>
        <v>OP1500m</v>
      </c>
      <c r="P36" s="58"/>
      <c r="Q36" s="138" t="str">
        <f t="shared" si="1"/>
        <v>OP3000m</v>
      </c>
      <c r="R36" s="33"/>
      <c r="S36" s="33"/>
      <c r="T36" s="62"/>
      <c r="U36" s="63"/>
      <c r="V36" s="32"/>
    </row>
    <row r="37" spans="2:22" ht="27" customHeight="1">
      <c r="B37" s="165">
        <v>12</v>
      </c>
      <c r="C37" s="161"/>
      <c r="D37" s="161"/>
      <c r="E37" s="103"/>
      <c r="F37" s="163"/>
      <c r="G37" s="107"/>
      <c r="H37" s="107"/>
      <c r="I37" s="104"/>
      <c r="J37" s="24">
        <f>IF(E37="","",1)</f>
      </c>
      <c r="K37" s="25" t="s">
        <v>138</v>
      </c>
      <c r="L37" s="25" t="s">
        <v>153</v>
      </c>
      <c r="N37" s="25"/>
      <c r="O37" s="143" t="str">
        <f t="shared" si="0"/>
        <v>OP5000m</v>
      </c>
      <c r="P37" s="54"/>
      <c r="Q37" s="138" t="str">
        <f t="shared" si="1"/>
        <v>OP100mH(0.838m)</v>
      </c>
      <c r="R37" s="33"/>
      <c r="S37" s="33"/>
      <c r="T37" s="63"/>
      <c r="U37" s="62"/>
      <c r="V37" s="32"/>
    </row>
    <row r="38" spans="2:22" ht="27" customHeight="1">
      <c r="B38" s="165"/>
      <c r="C38" s="161"/>
      <c r="D38" s="161"/>
      <c r="E38" s="103"/>
      <c r="F38" s="164"/>
      <c r="G38" s="107"/>
      <c r="H38" s="107"/>
      <c r="I38" s="104"/>
      <c r="K38" s="25" t="s">
        <v>139</v>
      </c>
      <c r="L38" s="25" t="s">
        <v>154</v>
      </c>
      <c r="N38" s="25"/>
      <c r="O38" s="143" t="str">
        <f t="shared" si="0"/>
        <v>OP110mH(1.067m)</v>
      </c>
      <c r="P38" s="58"/>
      <c r="Q38" s="138" t="str">
        <f t="shared" si="1"/>
        <v>OP400mH(0.762m)</v>
      </c>
      <c r="R38" s="33"/>
      <c r="S38" s="33"/>
      <c r="T38" s="62"/>
      <c r="U38" s="63"/>
      <c r="V38" s="32"/>
    </row>
    <row r="39" spans="2:22" ht="27" customHeight="1">
      <c r="B39" s="165">
        <v>13</v>
      </c>
      <c r="C39" s="161"/>
      <c r="D39" s="161"/>
      <c r="E39" s="103"/>
      <c r="F39" s="163"/>
      <c r="G39" s="107"/>
      <c r="H39" s="107"/>
      <c r="I39" s="104"/>
      <c r="J39" s="24">
        <f>IF(E39="","",1)</f>
      </c>
      <c r="K39" s="25" t="s">
        <v>140</v>
      </c>
      <c r="L39" s="25" t="s">
        <v>155</v>
      </c>
      <c r="N39" s="25"/>
      <c r="O39" s="143" t="str">
        <f t="shared" si="0"/>
        <v>OP400mH(0.914m)</v>
      </c>
      <c r="P39" s="54"/>
      <c r="Q39" s="138" t="str">
        <f t="shared" si="1"/>
        <v>OP5000mW</v>
      </c>
      <c r="R39" s="33"/>
      <c r="S39" s="33"/>
      <c r="T39" s="62"/>
      <c r="U39" s="63"/>
      <c r="V39" s="32"/>
    </row>
    <row r="40" spans="2:22" ht="27" customHeight="1">
      <c r="B40" s="165"/>
      <c r="C40" s="161"/>
      <c r="D40" s="161"/>
      <c r="E40" s="103"/>
      <c r="F40" s="164"/>
      <c r="G40" s="107"/>
      <c r="H40" s="107"/>
      <c r="I40" s="104"/>
      <c r="K40" s="25" t="s">
        <v>141</v>
      </c>
      <c r="L40" s="25" t="s">
        <v>143</v>
      </c>
      <c r="N40" s="25"/>
      <c r="O40" s="143" t="str">
        <f t="shared" si="0"/>
        <v>OP3000mSC</v>
      </c>
      <c r="P40" s="63"/>
      <c r="Q40" s="138" t="str">
        <f t="shared" si="1"/>
        <v>OP走高跳</v>
      </c>
      <c r="R40" s="63"/>
      <c r="S40" s="63"/>
      <c r="T40" s="63"/>
      <c r="U40" s="63"/>
      <c r="V40" s="32"/>
    </row>
    <row r="41" spans="2:22" ht="27" customHeight="1">
      <c r="B41" s="165">
        <v>14</v>
      </c>
      <c r="C41" s="161"/>
      <c r="D41" s="161"/>
      <c r="E41" s="103"/>
      <c r="F41" s="163"/>
      <c r="G41" s="107"/>
      <c r="H41" s="107"/>
      <c r="I41" s="104"/>
      <c r="J41" s="24">
        <f>IF(E41="","",1)</f>
      </c>
      <c r="K41" s="25" t="s">
        <v>142</v>
      </c>
      <c r="L41" s="25" t="s">
        <v>144</v>
      </c>
      <c r="N41" s="25"/>
      <c r="O41" s="143" t="str">
        <f t="shared" si="0"/>
        <v>OP5000mW</v>
      </c>
      <c r="P41" s="63"/>
      <c r="Q41" s="138" t="str">
        <f t="shared" si="1"/>
        <v>OP棒高跳</v>
      </c>
      <c r="R41" s="63"/>
      <c r="S41" s="63"/>
      <c r="T41" s="62"/>
      <c r="U41" s="63"/>
      <c r="V41" s="32"/>
    </row>
    <row r="42" spans="2:22" ht="27" customHeight="1">
      <c r="B42" s="165"/>
      <c r="C42" s="161"/>
      <c r="D42" s="161"/>
      <c r="E42" s="103"/>
      <c r="F42" s="164"/>
      <c r="G42" s="107"/>
      <c r="H42" s="107"/>
      <c r="I42" s="104"/>
      <c r="K42" s="25" t="s">
        <v>143</v>
      </c>
      <c r="L42" s="25" t="s">
        <v>145</v>
      </c>
      <c r="N42" s="25"/>
      <c r="O42" s="143" t="str">
        <f t="shared" si="0"/>
        <v>OP走高跳</v>
      </c>
      <c r="P42" s="62"/>
      <c r="Q42" s="138" t="str">
        <f t="shared" si="1"/>
        <v>OP走幅跳</v>
      </c>
      <c r="R42" s="63"/>
      <c r="S42" s="63"/>
      <c r="T42" s="62"/>
      <c r="U42" s="63"/>
      <c r="V42" s="32"/>
    </row>
    <row r="43" spans="2:22" ht="27" customHeight="1">
      <c r="B43" s="165">
        <v>15</v>
      </c>
      <c r="C43" s="161"/>
      <c r="D43" s="161"/>
      <c r="E43" s="103"/>
      <c r="F43" s="163"/>
      <c r="G43" s="107"/>
      <c r="H43" s="107"/>
      <c r="I43" s="104"/>
      <c r="J43" s="24">
        <f>IF(E43="","",1)</f>
      </c>
      <c r="K43" s="25" t="s">
        <v>144</v>
      </c>
      <c r="L43" s="25" t="s">
        <v>146</v>
      </c>
      <c r="N43" s="25"/>
      <c r="O43" s="143" t="str">
        <f t="shared" si="0"/>
        <v>OP棒高跳</v>
      </c>
      <c r="P43" s="62"/>
      <c r="Q43" s="138" t="str">
        <f t="shared" si="1"/>
        <v>OP三段跳</v>
      </c>
      <c r="R43" s="63"/>
      <c r="S43" s="63"/>
      <c r="T43" s="63"/>
      <c r="U43" s="63"/>
      <c r="V43" s="32"/>
    </row>
    <row r="44" spans="2:22" ht="27" customHeight="1">
      <c r="B44" s="165"/>
      <c r="C44" s="161"/>
      <c r="D44" s="161"/>
      <c r="E44" s="103"/>
      <c r="F44" s="164"/>
      <c r="G44" s="107"/>
      <c r="H44" s="107"/>
      <c r="I44" s="104"/>
      <c r="K44" s="25" t="s">
        <v>145</v>
      </c>
      <c r="L44" s="25" t="s">
        <v>166</v>
      </c>
      <c r="N44" s="25"/>
      <c r="O44" s="143" t="str">
        <f t="shared" si="0"/>
        <v>OP走幅跳</v>
      </c>
      <c r="P44" s="62"/>
      <c r="Q44" s="138" t="str">
        <f t="shared" si="1"/>
        <v>OP砲丸投(4.000kg)</v>
      </c>
      <c r="R44" s="63"/>
      <c r="S44" s="63"/>
      <c r="T44" s="63"/>
      <c r="U44" s="63"/>
      <c r="V44" s="32"/>
    </row>
    <row r="45" spans="2:22" ht="27" customHeight="1">
      <c r="B45" s="165">
        <v>16</v>
      </c>
      <c r="C45" s="161"/>
      <c r="D45" s="161"/>
      <c r="E45" s="103"/>
      <c r="F45" s="163"/>
      <c r="G45" s="107"/>
      <c r="H45" s="107"/>
      <c r="I45" s="104"/>
      <c r="J45" s="24">
        <f>IF(E45="","",1)</f>
      </c>
      <c r="K45" s="25" t="s">
        <v>146</v>
      </c>
      <c r="L45" s="25" t="s">
        <v>156</v>
      </c>
      <c r="N45" s="25"/>
      <c r="O45" s="143" t="str">
        <f t="shared" si="0"/>
        <v>OP三段跳</v>
      </c>
      <c r="P45" s="62"/>
      <c r="Q45" s="138" t="str">
        <f t="shared" si="1"/>
        <v>OP円盤投(1.000kg)</v>
      </c>
      <c r="R45" s="63"/>
      <c r="S45" s="63"/>
      <c r="T45" s="62"/>
      <c r="U45" s="63"/>
      <c r="V45" s="32"/>
    </row>
    <row r="46" spans="2:22" ht="27" customHeight="1">
      <c r="B46" s="165"/>
      <c r="C46" s="161"/>
      <c r="D46" s="161"/>
      <c r="E46" s="103"/>
      <c r="F46" s="164"/>
      <c r="G46" s="107"/>
      <c r="H46" s="107"/>
      <c r="I46" s="104"/>
      <c r="K46" s="25" t="s">
        <v>147</v>
      </c>
      <c r="L46" s="25" t="s">
        <v>157</v>
      </c>
      <c r="N46" s="25"/>
      <c r="O46" s="143" t="str">
        <f t="shared" si="0"/>
        <v>OP砲丸投(6.000kg)</v>
      </c>
      <c r="P46" s="63"/>
      <c r="Q46" s="138" t="str">
        <f>L47</f>
        <v>OPﾊﾝﾏｰ投(4.000kg)</v>
      </c>
      <c r="R46" s="63"/>
      <c r="S46" s="63"/>
      <c r="T46" s="63"/>
      <c r="U46" s="63"/>
      <c r="V46" s="32"/>
    </row>
    <row r="47" spans="2:22" ht="27" customHeight="1">
      <c r="B47" s="165">
        <v>17</v>
      </c>
      <c r="C47" s="161"/>
      <c r="D47" s="161"/>
      <c r="E47" s="103"/>
      <c r="F47" s="163"/>
      <c r="G47" s="107"/>
      <c r="H47" s="107"/>
      <c r="I47" s="104"/>
      <c r="J47" s="24">
        <f>IF(E47="","",1)</f>
      </c>
      <c r="K47" s="25" t="s">
        <v>148</v>
      </c>
      <c r="L47" s="25" t="s">
        <v>198</v>
      </c>
      <c r="N47" s="25"/>
      <c r="O47" s="143" t="str">
        <f t="shared" si="0"/>
        <v>OP円盤投(1.750kg)</v>
      </c>
      <c r="P47" s="62"/>
      <c r="Q47" s="138" t="str">
        <f t="shared" si="1"/>
        <v>OPやり投(0.600kg)</v>
      </c>
      <c r="R47" s="131"/>
      <c r="S47" s="63"/>
      <c r="T47" s="62"/>
      <c r="U47" s="63"/>
      <c r="V47" s="32"/>
    </row>
    <row r="48" spans="2:22" ht="27" customHeight="1">
      <c r="B48" s="165"/>
      <c r="C48" s="161"/>
      <c r="D48" s="161"/>
      <c r="E48" s="103"/>
      <c r="F48" s="164"/>
      <c r="G48" s="107"/>
      <c r="H48" s="107"/>
      <c r="I48" s="104"/>
      <c r="K48" s="25" t="s">
        <v>149</v>
      </c>
      <c r="L48" s="25" t="s">
        <v>158</v>
      </c>
      <c r="N48" s="25"/>
      <c r="O48" s="143" t="str">
        <f t="shared" si="0"/>
        <v>OPﾊﾝﾏｰ投(6.000kg)</v>
      </c>
      <c r="P48" s="62"/>
      <c r="Q48" s="149" t="str">
        <f t="shared" si="1"/>
        <v>OP七種競技</v>
      </c>
      <c r="R48" s="131"/>
      <c r="S48" s="62"/>
      <c r="T48" s="63"/>
      <c r="U48" s="63"/>
      <c r="V48" s="32"/>
    </row>
    <row r="49" spans="2:22" ht="27" customHeight="1">
      <c r="B49" s="165">
        <v>18</v>
      </c>
      <c r="C49" s="161"/>
      <c r="D49" s="161"/>
      <c r="E49" s="103"/>
      <c r="F49" s="163"/>
      <c r="G49" s="107"/>
      <c r="H49" s="107"/>
      <c r="I49" s="104"/>
      <c r="J49" s="24">
        <f>IF(E49="","",1)</f>
      </c>
      <c r="K49" s="25" t="s">
        <v>150</v>
      </c>
      <c r="L49" s="25" t="s">
        <v>159</v>
      </c>
      <c r="N49" s="25"/>
      <c r="O49" s="143" t="str">
        <f t="shared" si="0"/>
        <v>OPやり投(0.800kg)</v>
      </c>
      <c r="P49" s="62"/>
      <c r="Q49" s="62"/>
      <c r="R49" s="63"/>
      <c r="S49" s="63"/>
      <c r="T49" s="62"/>
      <c r="U49" s="63"/>
      <c r="V49" s="32"/>
    </row>
    <row r="50" spans="2:22" ht="27" customHeight="1">
      <c r="B50" s="165"/>
      <c r="C50" s="161"/>
      <c r="D50" s="161"/>
      <c r="E50" s="103"/>
      <c r="F50" s="164"/>
      <c r="G50" s="107"/>
      <c r="H50" s="107"/>
      <c r="I50" s="104"/>
      <c r="K50" s="25" t="s">
        <v>151</v>
      </c>
      <c r="N50" s="25"/>
      <c r="O50" s="144" t="str">
        <f t="shared" si="0"/>
        <v>OP八種競技</v>
      </c>
      <c r="P50" s="62"/>
      <c r="Q50" s="62"/>
      <c r="R50" s="63"/>
      <c r="S50" s="63"/>
      <c r="T50" s="62"/>
      <c r="U50" s="63"/>
      <c r="V50" s="32"/>
    </row>
    <row r="51" spans="2:22" ht="27" customHeight="1">
      <c r="B51" s="165">
        <v>19</v>
      </c>
      <c r="C51" s="161"/>
      <c r="D51" s="161"/>
      <c r="E51" s="103"/>
      <c r="F51" s="163"/>
      <c r="G51" s="107"/>
      <c r="H51" s="107"/>
      <c r="I51" s="104"/>
      <c r="J51" s="24">
        <f>IF(E51="","",1)</f>
      </c>
      <c r="K51" s="25" t="s">
        <v>152</v>
      </c>
      <c r="N51" s="25"/>
      <c r="O51" s="64"/>
      <c r="P51" s="62"/>
      <c r="Q51" s="63"/>
      <c r="R51" s="63"/>
      <c r="S51" s="63"/>
      <c r="T51" s="62"/>
      <c r="U51" s="63"/>
      <c r="V51" s="32"/>
    </row>
    <row r="52" spans="2:22" ht="27" customHeight="1">
      <c r="B52" s="165"/>
      <c r="C52" s="161"/>
      <c r="D52" s="161"/>
      <c r="E52" s="103"/>
      <c r="F52" s="164"/>
      <c r="G52" s="107"/>
      <c r="H52" s="107"/>
      <c r="I52" s="104"/>
      <c r="N52" s="61"/>
      <c r="O52" s="64"/>
      <c r="P52" s="62"/>
      <c r="Q52" s="63"/>
      <c r="R52" s="62"/>
      <c r="S52" s="63"/>
      <c r="T52" s="62"/>
      <c r="U52" s="63"/>
      <c r="V52" s="32"/>
    </row>
    <row r="53" spans="2:22" ht="27" customHeight="1">
      <c r="B53" s="165">
        <v>20</v>
      </c>
      <c r="C53" s="161"/>
      <c r="D53" s="161"/>
      <c r="E53" s="103"/>
      <c r="F53" s="161"/>
      <c r="G53" s="107"/>
      <c r="H53" s="107"/>
      <c r="I53" s="104"/>
      <c r="J53" s="24">
        <f>IF(E53="","",1)</f>
      </c>
      <c r="K53" t="s">
        <v>101</v>
      </c>
      <c r="L53" t="s">
        <v>102</v>
      </c>
      <c r="N53" s="64" t="s">
        <v>123</v>
      </c>
      <c r="O53" s="64"/>
      <c r="P53" s="62"/>
      <c r="Q53" s="63"/>
      <c r="R53" s="62"/>
      <c r="S53" s="63"/>
      <c r="T53" s="62"/>
      <c r="U53" s="63"/>
      <c r="V53" s="32"/>
    </row>
    <row r="54" spans="2:22" ht="27" customHeight="1" thickBot="1">
      <c r="B54" s="186"/>
      <c r="C54" s="162"/>
      <c r="D54" s="162"/>
      <c r="E54" s="105"/>
      <c r="F54" s="162"/>
      <c r="G54" s="108"/>
      <c r="H54" s="108"/>
      <c r="I54" s="106"/>
      <c r="K54" t="s">
        <v>65</v>
      </c>
      <c r="L54" t="s">
        <v>66</v>
      </c>
      <c r="N54" s="61" t="s">
        <v>104</v>
      </c>
      <c r="O54" s="64"/>
      <c r="P54" s="62"/>
      <c r="Q54" s="63"/>
      <c r="R54" s="63"/>
      <c r="S54" s="63"/>
      <c r="T54" s="62"/>
      <c r="U54" s="63"/>
      <c r="V54" s="32"/>
    </row>
    <row r="55" spans="1:22" ht="27" customHeight="1">
      <c r="A55" s="56">
        <f>COUNT(J55,J57,J59,J61,J63,J65,J67,J69,J71,J73)</f>
        <v>0</v>
      </c>
      <c r="B55" s="165">
        <v>21</v>
      </c>
      <c r="C55" s="161"/>
      <c r="D55" s="161"/>
      <c r="E55" s="103"/>
      <c r="F55" s="163"/>
      <c r="G55" s="107"/>
      <c r="H55" s="107"/>
      <c r="I55" s="104"/>
      <c r="J55" s="24">
        <f>IF(E55="","",1)</f>
      </c>
      <c r="K55" t="s">
        <v>87</v>
      </c>
      <c r="L55" t="s">
        <v>88</v>
      </c>
      <c r="N55" s="64" t="s">
        <v>116</v>
      </c>
      <c r="O55" s="64"/>
      <c r="P55" s="63"/>
      <c r="Q55" s="63"/>
      <c r="R55" s="63"/>
      <c r="S55" s="63"/>
      <c r="T55" s="62"/>
      <c r="U55" s="63"/>
      <c r="V55" s="32"/>
    </row>
    <row r="56" spans="1:22" ht="27" customHeight="1">
      <c r="A56" s="57">
        <f>COUNTA(G55:I55,G57:I57,G59:I59,G61:I61,G63:I63,G65:I65,G67:I67,G69:I69,G71:I71,G73:I73)</f>
        <v>0</v>
      </c>
      <c r="B56" s="165"/>
      <c r="C56" s="161"/>
      <c r="D56" s="161"/>
      <c r="E56" s="103"/>
      <c r="F56" s="164"/>
      <c r="G56" s="107"/>
      <c r="H56" s="107"/>
      <c r="I56" s="104"/>
      <c r="K56" t="s">
        <v>64</v>
      </c>
      <c r="L56" t="s">
        <v>64</v>
      </c>
      <c r="N56" s="61" t="s">
        <v>103</v>
      </c>
      <c r="O56" s="64"/>
      <c r="P56" s="62"/>
      <c r="Q56" s="63"/>
      <c r="R56" s="63"/>
      <c r="S56" s="62"/>
      <c r="T56" s="62"/>
      <c r="U56" s="63"/>
      <c r="V56" s="32"/>
    </row>
    <row r="57" spans="2:22" ht="27" customHeight="1">
      <c r="B57" s="165">
        <v>22</v>
      </c>
      <c r="C57" s="161"/>
      <c r="D57" s="161"/>
      <c r="E57" s="103"/>
      <c r="F57" s="163"/>
      <c r="G57" s="107"/>
      <c r="H57" s="107"/>
      <c r="I57" s="104"/>
      <c r="J57" s="24">
        <f>IF(E57="","",1)</f>
      </c>
      <c r="K57" t="s">
        <v>167</v>
      </c>
      <c r="L57" t="s">
        <v>168</v>
      </c>
      <c r="N57" s="64" t="s">
        <v>169</v>
      </c>
      <c r="O57" s="64"/>
      <c r="P57" s="63"/>
      <c r="Q57" s="63"/>
      <c r="R57" s="63"/>
      <c r="S57" s="63"/>
      <c r="T57" s="63"/>
      <c r="U57" s="62"/>
      <c r="V57" s="32"/>
    </row>
    <row r="58" spans="2:22" ht="27" customHeight="1">
      <c r="B58" s="165"/>
      <c r="C58" s="161"/>
      <c r="D58" s="161"/>
      <c r="E58" s="103"/>
      <c r="F58" s="164"/>
      <c r="G58" s="107"/>
      <c r="H58" s="107"/>
      <c r="I58" s="104"/>
      <c r="K58" s="25" t="s">
        <v>127</v>
      </c>
      <c r="L58" s="25" t="s">
        <v>128</v>
      </c>
      <c r="N58" s="64" t="s">
        <v>131</v>
      </c>
      <c r="O58" s="64"/>
      <c r="P58" s="62"/>
      <c r="Q58" s="63"/>
      <c r="R58" s="63"/>
      <c r="S58" s="63"/>
      <c r="T58" s="62"/>
      <c r="U58" s="63"/>
      <c r="V58" s="32"/>
    </row>
    <row r="59" spans="2:22" ht="27" customHeight="1">
      <c r="B59" s="165">
        <v>23</v>
      </c>
      <c r="C59" s="161"/>
      <c r="D59" s="161"/>
      <c r="E59" s="103"/>
      <c r="F59" s="163"/>
      <c r="G59" s="107"/>
      <c r="H59" s="107"/>
      <c r="I59" s="104"/>
      <c r="J59" s="24">
        <f>IF(E59="","",1)</f>
      </c>
      <c r="K59" t="s">
        <v>67</v>
      </c>
      <c r="L59" t="s">
        <v>68</v>
      </c>
      <c r="N59" s="61" t="s">
        <v>105</v>
      </c>
      <c r="O59" s="64"/>
      <c r="P59" s="63"/>
      <c r="Q59" s="63"/>
      <c r="R59" s="63"/>
      <c r="S59" s="63"/>
      <c r="T59" s="62"/>
      <c r="U59" s="63"/>
      <c r="V59" s="32"/>
    </row>
    <row r="60" spans="2:22" ht="27" customHeight="1">
      <c r="B60" s="165"/>
      <c r="C60" s="161"/>
      <c r="D60" s="161"/>
      <c r="E60" s="103"/>
      <c r="F60" s="164"/>
      <c r="G60" s="107"/>
      <c r="H60" s="107"/>
      <c r="I60" s="104"/>
      <c r="K60" t="s">
        <v>85</v>
      </c>
      <c r="L60" t="s">
        <v>86</v>
      </c>
      <c r="N60" s="64" t="s">
        <v>114</v>
      </c>
      <c r="O60" s="64"/>
      <c r="P60" s="63"/>
      <c r="Q60" s="63"/>
      <c r="R60" s="63"/>
      <c r="S60" s="63"/>
      <c r="T60" s="63"/>
      <c r="U60" s="63"/>
      <c r="V60" s="32"/>
    </row>
    <row r="61" spans="2:22" ht="27" customHeight="1">
      <c r="B61" s="165">
        <v>24</v>
      </c>
      <c r="C61" s="161"/>
      <c r="D61" s="161"/>
      <c r="E61" s="103"/>
      <c r="F61" s="163"/>
      <c r="G61" s="107"/>
      <c r="H61" s="107"/>
      <c r="I61" s="104"/>
      <c r="J61" s="24">
        <f>IF(E61="","",1)</f>
      </c>
      <c r="K61" t="s">
        <v>164</v>
      </c>
      <c r="L61" t="s">
        <v>163</v>
      </c>
      <c r="N61" s="64" t="s">
        <v>115</v>
      </c>
      <c r="O61" s="64"/>
      <c r="P61" s="62"/>
      <c r="Q61" s="63"/>
      <c r="R61" s="63"/>
      <c r="S61" s="63"/>
      <c r="T61" s="62"/>
      <c r="U61" s="63"/>
      <c r="V61" s="32"/>
    </row>
    <row r="62" spans="2:22" ht="27" customHeight="1">
      <c r="B62" s="165"/>
      <c r="C62" s="161"/>
      <c r="D62" s="161"/>
      <c r="E62" s="103"/>
      <c r="F62" s="164"/>
      <c r="G62" s="107"/>
      <c r="H62" s="107"/>
      <c r="I62" s="104"/>
      <c r="K62" s="25" t="s">
        <v>129</v>
      </c>
      <c r="L62" s="25" t="s">
        <v>130</v>
      </c>
      <c r="N62" s="64" t="s">
        <v>132</v>
      </c>
      <c r="O62" s="64"/>
      <c r="P62" s="62"/>
      <c r="Q62" s="63"/>
      <c r="R62" s="63"/>
      <c r="S62" s="63"/>
      <c r="T62" s="62"/>
      <c r="U62" s="63"/>
      <c r="V62" s="32"/>
    </row>
    <row r="63" spans="2:22" ht="27" customHeight="1">
      <c r="B63" s="165">
        <v>25</v>
      </c>
      <c r="C63" s="161"/>
      <c r="D63" s="161"/>
      <c r="E63" s="103"/>
      <c r="F63" s="163"/>
      <c r="G63" s="107"/>
      <c r="H63" s="107"/>
      <c r="I63" s="104"/>
      <c r="J63" s="24">
        <f>IF(E63="","",1)</f>
      </c>
      <c r="K63" t="s">
        <v>89</v>
      </c>
      <c r="L63" t="s">
        <v>90</v>
      </c>
      <c r="N63" s="64" t="s">
        <v>117</v>
      </c>
      <c r="O63" s="65"/>
      <c r="P63" s="62"/>
      <c r="Q63" s="63"/>
      <c r="R63" s="63"/>
      <c r="S63" s="63"/>
      <c r="T63" s="63"/>
      <c r="U63" s="63"/>
      <c r="V63" s="32"/>
    </row>
    <row r="64" spans="2:22" ht="27" customHeight="1">
      <c r="B64" s="165"/>
      <c r="C64" s="161"/>
      <c r="D64" s="161"/>
      <c r="E64" s="103"/>
      <c r="F64" s="164"/>
      <c r="G64" s="107"/>
      <c r="H64" s="107"/>
      <c r="I64" s="104"/>
      <c r="K64" t="s">
        <v>91</v>
      </c>
      <c r="L64" t="s">
        <v>92</v>
      </c>
      <c r="N64" s="64" t="s">
        <v>118</v>
      </c>
      <c r="O64" s="64"/>
      <c r="P64" s="62"/>
      <c r="Q64" s="63"/>
      <c r="R64" s="63"/>
      <c r="S64" s="63"/>
      <c r="T64" s="63"/>
      <c r="U64" s="63"/>
      <c r="V64" s="32"/>
    </row>
    <row r="65" spans="2:22" ht="27" customHeight="1">
      <c r="B65" s="165">
        <v>26</v>
      </c>
      <c r="C65" s="161"/>
      <c r="D65" s="161"/>
      <c r="E65" s="103"/>
      <c r="F65" s="163"/>
      <c r="G65" s="107"/>
      <c r="H65" s="107"/>
      <c r="I65" s="104"/>
      <c r="J65" s="24">
        <f>IF(E65="","",1)</f>
      </c>
      <c r="K65" t="s">
        <v>99</v>
      </c>
      <c r="L65" t="s">
        <v>100</v>
      </c>
      <c r="N65" s="64" t="s">
        <v>122</v>
      </c>
      <c r="O65" s="64"/>
      <c r="P65" s="63"/>
      <c r="Q65" s="63"/>
      <c r="R65" s="63"/>
      <c r="S65" s="63"/>
      <c r="T65" s="62"/>
      <c r="U65" s="63"/>
      <c r="V65" s="32"/>
    </row>
    <row r="66" spans="2:22" ht="27" customHeight="1">
      <c r="B66" s="165"/>
      <c r="C66" s="161"/>
      <c r="D66" s="161"/>
      <c r="E66" s="103"/>
      <c r="F66" s="164"/>
      <c r="G66" s="107"/>
      <c r="H66" s="107"/>
      <c r="I66" s="104"/>
      <c r="K66" t="s">
        <v>95</v>
      </c>
      <c r="L66" t="s">
        <v>96</v>
      </c>
      <c r="N66" s="64" t="s">
        <v>120</v>
      </c>
      <c r="O66" s="64"/>
      <c r="P66" s="62"/>
      <c r="Q66" s="63"/>
      <c r="R66" s="63"/>
      <c r="S66" s="63"/>
      <c r="T66" s="63"/>
      <c r="U66" s="63"/>
      <c r="V66" s="32"/>
    </row>
    <row r="67" spans="2:22" ht="27" customHeight="1">
      <c r="B67" s="165">
        <v>27</v>
      </c>
      <c r="C67" s="161"/>
      <c r="D67" s="161"/>
      <c r="E67" s="103"/>
      <c r="F67" s="163"/>
      <c r="G67" s="107"/>
      <c r="H67" s="107"/>
      <c r="I67" s="104"/>
      <c r="J67" s="24">
        <f>IF(E67="","",1)</f>
      </c>
      <c r="K67" t="s">
        <v>97</v>
      </c>
      <c r="L67" t="s">
        <v>98</v>
      </c>
      <c r="N67" s="64" t="s">
        <v>121</v>
      </c>
      <c r="O67" s="64"/>
      <c r="P67" s="62"/>
      <c r="Q67" s="63"/>
      <c r="R67" s="63"/>
      <c r="S67" s="63"/>
      <c r="T67" s="62"/>
      <c r="U67" s="63"/>
      <c r="V67" s="32"/>
    </row>
    <row r="68" spans="2:22" ht="27" customHeight="1">
      <c r="B68" s="165"/>
      <c r="C68" s="161"/>
      <c r="D68" s="161"/>
      <c r="E68" s="103"/>
      <c r="F68" s="164"/>
      <c r="G68" s="107"/>
      <c r="H68" s="107"/>
      <c r="I68" s="104"/>
      <c r="K68" t="s">
        <v>69</v>
      </c>
      <c r="L68" t="s">
        <v>70</v>
      </c>
      <c r="N68" s="61" t="s">
        <v>106</v>
      </c>
      <c r="O68" s="64"/>
      <c r="P68" s="62"/>
      <c r="Q68" s="63"/>
      <c r="R68" s="63"/>
      <c r="S68" s="62"/>
      <c r="T68" s="63"/>
      <c r="U68" s="63"/>
      <c r="V68" s="32"/>
    </row>
    <row r="69" spans="2:22" ht="27" customHeight="1">
      <c r="B69" s="165">
        <v>28</v>
      </c>
      <c r="C69" s="161"/>
      <c r="D69" s="161"/>
      <c r="E69" s="103"/>
      <c r="F69" s="163"/>
      <c r="G69" s="133"/>
      <c r="H69" s="133"/>
      <c r="I69" s="104"/>
      <c r="J69" s="24">
        <f>IF(E69="","",1)</f>
      </c>
      <c r="K69" t="s">
        <v>73</v>
      </c>
      <c r="L69" t="s">
        <v>74</v>
      </c>
      <c r="N69" s="61" t="s">
        <v>108</v>
      </c>
      <c r="O69" s="64"/>
      <c r="P69" s="62"/>
      <c r="Q69" s="62"/>
      <c r="R69" s="63"/>
      <c r="S69" s="63"/>
      <c r="T69" s="62"/>
      <c r="U69" s="63"/>
      <c r="V69" s="32"/>
    </row>
    <row r="70" spans="2:22" ht="27" customHeight="1">
      <c r="B70" s="165"/>
      <c r="C70" s="161"/>
      <c r="D70" s="161"/>
      <c r="E70" s="103"/>
      <c r="F70" s="164"/>
      <c r="G70" s="107"/>
      <c r="H70" s="107"/>
      <c r="I70" s="104"/>
      <c r="K70" t="s">
        <v>71</v>
      </c>
      <c r="L70" t="s">
        <v>72</v>
      </c>
      <c r="N70" s="61" t="s">
        <v>107</v>
      </c>
      <c r="O70" s="64"/>
      <c r="P70" s="62"/>
      <c r="Q70" s="62"/>
      <c r="R70" s="63"/>
      <c r="S70" s="63"/>
      <c r="T70" s="62"/>
      <c r="U70" s="63"/>
      <c r="V70" s="32"/>
    </row>
    <row r="71" spans="2:22" ht="27" customHeight="1">
      <c r="B71" s="165">
        <v>29</v>
      </c>
      <c r="C71" s="161"/>
      <c r="D71" s="161"/>
      <c r="E71" s="103"/>
      <c r="F71" s="163"/>
      <c r="G71" s="107"/>
      <c r="H71" s="107"/>
      <c r="I71" s="104"/>
      <c r="J71" s="24">
        <f>IF(E71="","",1)</f>
      </c>
      <c r="K71" t="s">
        <v>75</v>
      </c>
      <c r="L71" t="s">
        <v>76</v>
      </c>
      <c r="N71" s="64" t="s">
        <v>109</v>
      </c>
      <c r="O71" s="64"/>
      <c r="P71" s="62"/>
      <c r="Q71" s="63"/>
      <c r="R71" s="63"/>
      <c r="S71" s="63"/>
      <c r="T71" s="62"/>
      <c r="U71" s="63"/>
      <c r="V71" s="32"/>
    </row>
    <row r="72" spans="2:22" ht="27" customHeight="1">
      <c r="B72" s="165"/>
      <c r="C72" s="161"/>
      <c r="D72" s="161"/>
      <c r="E72" s="103"/>
      <c r="F72" s="164"/>
      <c r="G72" s="107"/>
      <c r="H72" s="107"/>
      <c r="I72" s="104"/>
      <c r="K72" s="25" t="s">
        <v>160</v>
      </c>
      <c r="L72" s="25" t="s">
        <v>161</v>
      </c>
      <c r="N72" s="64" t="s">
        <v>162</v>
      </c>
      <c r="O72" s="64"/>
      <c r="P72" s="62"/>
      <c r="Q72" s="63"/>
      <c r="R72" s="62"/>
      <c r="S72" s="63"/>
      <c r="T72" s="62"/>
      <c r="U72" s="63"/>
      <c r="V72" s="32"/>
    </row>
    <row r="73" spans="2:22" ht="27" customHeight="1">
      <c r="B73" s="165">
        <v>30</v>
      </c>
      <c r="C73" s="161"/>
      <c r="D73" s="161"/>
      <c r="E73" s="103"/>
      <c r="F73" s="161"/>
      <c r="G73" s="107"/>
      <c r="H73" s="107"/>
      <c r="I73" s="104"/>
      <c r="J73" s="24">
        <f>IF(E73="","",1)</f>
      </c>
      <c r="K73" t="s">
        <v>79</v>
      </c>
      <c r="L73" t="s">
        <v>80</v>
      </c>
      <c r="N73" s="64" t="s">
        <v>111</v>
      </c>
      <c r="O73" s="64"/>
      <c r="P73" s="62"/>
      <c r="Q73" s="63"/>
      <c r="R73" s="62"/>
      <c r="S73" s="63"/>
      <c r="T73" s="62"/>
      <c r="U73" s="63"/>
      <c r="V73" s="32"/>
    </row>
    <row r="74" spans="2:22" ht="27" customHeight="1" thickBot="1">
      <c r="B74" s="186"/>
      <c r="C74" s="162"/>
      <c r="D74" s="162"/>
      <c r="E74" s="105"/>
      <c r="F74" s="162"/>
      <c r="G74" s="108"/>
      <c r="H74" s="108"/>
      <c r="I74" s="106"/>
      <c r="K74" t="s">
        <v>81</v>
      </c>
      <c r="L74" t="s">
        <v>82</v>
      </c>
      <c r="N74" s="64" t="s">
        <v>112</v>
      </c>
      <c r="O74" s="64"/>
      <c r="P74" s="62"/>
      <c r="Q74" s="63"/>
      <c r="R74" s="63"/>
      <c r="S74" s="63"/>
      <c r="T74" s="62"/>
      <c r="U74" s="63"/>
      <c r="V74" s="32"/>
    </row>
    <row r="75" spans="1:22" ht="27" customHeight="1">
      <c r="A75" s="56">
        <f>COUNT(J75,J77,J79,J81,J83,J85,J87,J89,J91,J93)</f>
        <v>0</v>
      </c>
      <c r="B75" s="165">
        <v>31</v>
      </c>
      <c r="C75" s="161"/>
      <c r="D75" s="161"/>
      <c r="E75" s="103"/>
      <c r="F75" s="163"/>
      <c r="G75" s="107"/>
      <c r="H75" s="107"/>
      <c r="I75" s="104"/>
      <c r="J75" s="24">
        <f>IF(E75="","",1)</f>
      </c>
      <c r="K75" t="s">
        <v>77</v>
      </c>
      <c r="L75" t="s">
        <v>78</v>
      </c>
      <c r="N75" s="64" t="s">
        <v>110</v>
      </c>
      <c r="O75" s="64"/>
      <c r="P75" s="63"/>
      <c r="Q75" s="63"/>
      <c r="R75" s="63"/>
      <c r="S75" s="63"/>
      <c r="T75" s="62"/>
      <c r="U75" s="63"/>
      <c r="V75" s="32"/>
    </row>
    <row r="76" spans="1:22" ht="27" customHeight="1">
      <c r="A76" s="57">
        <f>COUNTA(G75:I75,G77:I77,G79:I79,G81:I81,G83:I83,G85:I85,G87:I87,G89:I89,G91:I91,G93:I93)</f>
        <v>0</v>
      </c>
      <c r="B76" s="165"/>
      <c r="C76" s="161"/>
      <c r="D76" s="161"/>
      <c r="E76" s="103"/>
      <c r="F76" s="164"/>
      <c r="G76" s="107"/>
      <c r="H76" s="107"/>
      <c r="I76" s="104"/>
      <c r="K76" t="s">
        <v>83</v>
      </c>
      <c r="L76" t="s">
        <v>84</v>
      </c>
      <c r="N76" s="65" t="s">
        <v>113</v>
      </c>
      <c r="O76" s="64"/>
      <c r="P76" s="62"/>
      <c r="Q76" s="63"/>
      <c r="R76" s="63"/>
      <c r="S76" s="62"/>
      <c r="T76" s="62"/>
      <c r="U76" s="63"/>
      <c r="V76" s="32"/>
    </row>
    <row r="77" spans="2:22" ht="27" customHeight="1">
      <c r="B77" s="165">
        <v>32</v>
      </c>
      <c r="C77" s="161"/>
      <c r="D77" s="161"/>
      <c r="E77" s="103"/>
      <c r="F77" s="163"/>
      <c r="G77" s="107"/>
      <c r="H77" s="107"/>
      <c r="I77" s="104"/>
      <c r="J77" s="24">
        <f>IF(E77="","",1)</f>
      </c>
      <c r="K77" t="s">
        <v>93</v>
      </c>
      <c r="L77" t="s">
        <v>94</v>
      </c>
      <c r="N77" s="64" t="s">
        <v>119</v>
      </c>
      <c r="O77" s="64"/>
      <c r="P77" s="63"/>
      <c r="Q77" s="63"/>
      <c r="R77" s="63"/>
      <c r="S77" s="63"/>
      <c r="T77" s="63"/>
      <c r="U77" s="62"/>
      <c r="V77" s="32"/>
    </row>
    <row r="78" spans="2:22" ht="27" customHeight="1">
      <c r="B78" s="165"/>
      <c r="C78" s="161"/>
      <c r="D78" s="161"/>
      <c r="E78" s="103"/>
      <c r="F78" s="164"/>
      <c r="G78" s="107"/>
      <c r="H78" s="107"/>
      <c r="I78" s="104"/>
      <c r="K78"/>
      <c r="L78"/>
      <c r="N78" s="64"/>
      <c r="O78" s="64"/>
      <c r="P78" s="62"/>
      <c r="Q78" s="63"/>
      <c r="R78" s="63"/>
      <c r="S78" s="63"/>
      <c r="T78" s="62"/>
      <c r="U78" s="63"/>
      <c r="V78" s="32"/>
    </row>
    <row r="79" spans="2:22" ht="27" customHeight="1">
      <c r="B79" s="165">
        <v>33</v>
      </c>
      <c r="C79" s="161"/>
      <c r="D79" s="161"/>
      <c r="E79" s="103"/>
      <c r="F79" s="163"/>
      <c r="G79" s="107"/>
      <c r="H79" s="107"/>
      <c r="I79" s="104"/>
      <c r="J79" s="24">
        <f>IF(E79="","",1)</f>
      </c>
      <c r="N79" s="64"/>
      <c r="O79" s="64"/>
      <c r="P79" s="63"/>
      <c r="Q79" s="63"/>
      <c r="R79" s="63"/>
      <c r="S79" s="63"/>
      <c r="T79" s="62"/>
      <c r="U79" s="63"/>
      <c r="V79" s="32"/>
    </row>
    <row r="80" spans="2:22" ht="27" customHeight="1">
      <c r="B80" s="165"/>
      <c r="C80" s="161"/>
      <c r="D80" s="161"/>
      <c r="E80" s="103"/>
      <c r="F80" s="164"/>
      <c r="G80" s="107"/>
      <c r="H80" s="107"/>
      <c r="I80" s="104"/>
      <c r="N80" s="64"/>
      <c r="O80" s="64"/>
      <c r="P80" s="63"/>
      <c r="Q80" s="63"/>
      <c r="R80" s="63"/>
      <c r="S80" s="63"/>
      <c r="T80" s="63"/>
      <c r="U80" s="63"/>
      <c r="V80" s="32"/>
    </row>
    <row r="81" spans="2:22" ht="27" customHeight="1">
      <c r="B81" s="165">
        <v>34</v>
      </c>
      <c r="C81" s="161"/>
      <c r="D81" s="161"/>
      <c r="E81" s="103"/>
      <c r="F81" s="163"/>
      <c r="G81" s="107"/>
      <c r="H81" s="107"/>
      <c r="I81" s="104"/>
      <c r="J81" s="24">
        <f>IF(E81="","",1)</f>
      </c>
      <c r="N81" s="64"/>
      <c r="O81" s="64"/>
      <c r="P81" s="62"/>
      <c r="Q81" s="63"/>
      <c r="R81" s="63"/>
      <c r="S81" s="63"/>
      <c r="T81" s="62"/>
      <c r="U81" s="63"/>
      <c r="V81" s="32"/>
    </row>
    <row r="82" spans="2:22" ht="27" customHeight="1">
      <c r="B82" s="165"/>
      <c r="C82" s="161"/>
      <c r="D82" s="161"/>
      <c r="E82" s="103"/>
      <c r="F82" s="164"/>
      <c r="G82" s="107"/>
      <c r="H82" s="107"/>
      <c r="I82" s="104"/>
      <c r="N82" s="64"/>
      <c r="O82" s="64"/>
      <c r="P82" s="62"/>
      <c r="Q82" s="63"/>
      <c r="R82" s="63"/>
      <c r="S82" s="63"/>
      <c r="T82" s="62"/>
      <c r="U82" s="63"/>
      <c r="V82" s="32"/>
    </row>
    <row r="83" spans="2:22" ht="27" customHeight="1">
      <c r="B83" s="165">
        <v>35</v>
      </c>
      <c r="C83" s="161"/>
      <c r="D83" s="161"/>
      <c r="E83" s="103"/>
      <c r="F83" s="163"/>
      <c r="G83" s="107"/>
      <c r="H83" s="107"/>
      <c r="I83" s="104"/>
      <c r="J83" s="24">
        <f>IF(E83="","",1)</f>
      </c>
      <c r="N83" s="65"/>
      <c r="O83" s="65"/>
      <c r="P83" s="62"/>
      <c r="Q83" s="63"/>
      <c r="R83" s="63"/>
      <c r="S83" s="63"/>
      <c r="T83" s="63"/>
      <c r="U83" s="63"/>
      <c r="V83" s="32"/>
    </row>
    <row r="84" spans="2:22" ht="27" customHeight="1">
      <c r="B84" s="165"/>
      <c r="C84" s="161"/>
      <c r="D84" s="161"/>
      <c r="E84" s="103"/>
      <c r="F84" s="164"/>
      <c r="G84" s="107"/>
      <c r="H84" s="107"/>
      <c r="I84" s="104"/>
      <c r="N84" s="64"/>
      <c r="O84" s="64"/>
      <c r="P84" s="62"/>
      <c r="Q84" s="63"/>
      <c r="R84" s="63"/>
      <c r="S84" s="63"/>
      <c r="T84" s="63"/>
      <c r="U84" s="63"/>
      <c r="V84" s="32"/>
    </row>
    <row r="85" spans="2:22" ht="27" customHeight="1">
      <c r="B85" s="165">
        <v>36</v>
      </c>
      <c r="C85" s="161"/>
      <c r="D85" s="161"/>
      <c r="E85" s="103"/>
      <c r="F85" s="163"/>
      <c r="G85" s="107"/>
      <c r="H85" s="107"/>
      <c r="I85" s="104"/>
      <c r="J85" s="24">
        <f>IF(E85="","",1)</f>
      </c>
      <c r="N85" s="64"/>
      <c r="O85" s="64"/>
      <c r="P85" s="63"/>
      <c r="Q85" s="63"/>
      <c r="R85" s="63"/>
      <c r="S85" s="63"/>
      <c r="T85" s="62"/>
      <c r="U85" s="63"/>
      <c r="V85" s="32"/>
    </row>
    <row r="86" spans="2:22" ht="27" customHeight="1">
      <c r="B86" s="165"/>
      <c r="C86" s="161"/>
      <c r="D86" s="161"/>
      <c r="E86" s="103"/>
      <c r="F86" s="164"/>
      <c r="G86" s="107"/>
      <c r="H86" s="107"/>
      <c r="I86" s="104"/>
      <c r="N86" s="64"/>
      <c r="O86" s="64"/>
      <c r="P86" s="62"/>
      <c r="Q86" s="63"/>
      <c r="R86" s="63"/>
      <c r="S86" s="63"/>
      <c r="T86" s="63"/>
      <c r="U86" s="63"/>
      <c r="V86" s="32"/>
    </row>
    <row r="87" spans="2:22" ht="27" customHeight="1">
      <c r="B87" s="165">
        <v>37</v>
      </c>
      <c r="C87" s="161"/>
      <c r="D87" s="161"/>
      <c r="E87" s="103"/>
      <c r="F87" s="163"/>
      <c r="G87" s="107"/>
      <c r="H87" s="107"/>
      <c r="I87" s="104"/>
      <c r="J87" s="24">
        <f>IF(E87="","",1)</f>
      </c>
      <c r="N87" s="64"/>
      <c r="O87" s="64"/>
      <c r="P87" s="62"/>
      <c r="Q87" s="63"/>
      <c r="R87" s="63"/>
      <c r="S87" s="63"/>
      <c r="T87" s="62"/>
      <c r="U87" s="63"/>
      <c r="V87" s="32"/>
    </row>
    <row r="88" spans="2:22" ht="27" customHeight="1">
      <c r="B88" s="165"/>
      <c r="C88" s="161"/>
      <c r="D88" s="161"/>
      <c r="E88" s="103"/>
      <c r="F88" s="164"/>
      <c r="G88" s="107"/>
      <c r="H88" s="107"/>
      <c r="I88" s="104"/>
      <c r="N88" s="64"/>
      <c r="O88" s="64"/>
      <c r="P88" s="62"/>
      <c r="Q88" s="63"/>
      <c r="R88" s="63"/>
      <c r="S88" s="62"/>
      <c r="T88" s="63"/>
      <c r="U88" s="63"/>
      <c r="V88" s="32"/>
    </row>
    <row r="89" spans="2:22" ht="27" customHeight="1">
      <c r="B89" s="165">
        <v>38</v>
      </c>
      <c r="C89" s="161"/>
      <c r="D89" s="161"/>
      <c r="E89" s="103"/>
      <c r="F89" s="163"/>
      <c r="G89" s="107"/>
      <c r="H89" s="107"/>
      <c r="I89" s="104"/>
      <c r="J89" s="24">
        <f>IF(E89="","",1)</f>
      </c>
      <c r="N89" s="64"/>
      <c r="O89" s="64"/>
      <c r="P89" s="62"/>
      <c r="Q89" s="62"/>
      <c r="R89" s="63"/>
      <c r="S89" s="63"/>
      <c r="T89" s="62"/>
      <c r="U89" s="63"/>
      <c r="V89" s="32"/>
    </row>
    <row r="90" spans="2:22" ht="27" customHeight="1">
      <c r="B90" s="165"/>
      <c r="C90" s="161"/>
      <c r="D90" s="161"/>
      <c r="E90" s="103"/>
      <c r="F90" s="164"/>
      <c r="G90" s="107"/>
      <c r="H90" s="107"/>
      <c r="I90" s="104"/>
      <c r="N90" s="64"/>
      <c r="O90" s="64"/>
      <c r="P90" s="62"/>
      <c r="Q90" s="62"/>
      <c r="R90" s="63"/>
      <c r="S90" s="63"/>
      <c r="T90" s="62"/>
      <c r="U90" s="63"/>
      <c r="V90" s="32"/>
    </row>
    <row r="91" spans="2:22" ht="27" customHeight="1">
      <c r="B91" s="165">
        <v>39</v>
      </c>
      <c r="C91" s="161"/>
      <c r="D91" s="161"/>
      <c r="E91" s="103"/>
      <c r="F91" s="163"/>
      <c r="G91" s="107"/>
      <c r="H91" s="107"/>
      <c r="I91" s="104"/>
      <c r="J91" s="24">
        <f>IF(E91="","",1)</f>
      </c>
      <c r="N91" s="64"/>
      <c r="O91" s="64"/>
      <c r="P91" s="62"/>
      <c r="Q91" s="63"/>
      <c r="R91" s="63"/>
      <c r="S91" s="63"/>
      <c r="T91" s="62"/>
      <c r="U91" s="63"/>
      <c r="V91" s="32"/>
    </row>
    <row r="92" spans="2:22" ht="27" customHeight="1">
      <c r="B92" s="165"/>
      <c r="C92" s="161"/>
      <c r="D92" s="161"/>
      <c r="E92" s="103"/>
      <c r="F92" s="164"/>
      <c r="G92" s="107"/>
      <c r="H92" s="107"/>
      <c r="I92" s="104"/>
      <c r="N92" s="64"/>
      <c r="O92" s="64"/>
      <c r="P92" s="62"/>
      <c r="Q92" s="63"/>
      <c r="R92" s="62"/>
      <c r="S92" s="63"/>
      <c r="T92" s="62"/>
      <c r="U92" s="63"/>
      <c r="V92" s="32"/>
    </row>
    <row r="93" spans="2:22" ht="27" customHeight="1">
      <c r="B93" s="165">
        <v>40</v>
      </c>
      <c r="C93" s="161"/>
      <c r="D93" s="161"/>
      <c r="E93" s="103"/>
      <c r="F93" s="161"/>
      <c r="G93" s="107"/>
      <c r="H93" s="107"/>
      <c r="I93" s="104"/>
      <c r="J93" s="24">
        <f>IF(E93="","",1)</f>
      </c>
      <c r="N93" s="64"/>
      <c r="O93" s="64"/>
      <c r="P93" s="62"/>
      <c r="Q93" s="63"/>
      <c r="R93" s="62"/>
      <c r="S93" s="63"/>
      <c r="T93" s="62"/>
      <c r="U93" s="63"/>
      <c r="V93" s="32"/>
    </row>
    <row r="94" spans="2:22" ht="27" customHeight="1" thickBot="1">
      <c r="B94" s="186"/>
      <c r="C94" s="162"/>
      <c r="D94" s="162"/>
      <c r="E94" s="105"/>
      <c r="F94" s="162"/>
      <c r="G94" s="108"/>
      <c r="H94" s="108"/>
      <c r="I94" s="106"/>
      <c r="N94" s="64"/>
      <c r="O94" s="64"/>
      <c r="P94" s="62"/>
      <c r="Q94" s="63"/>
      <c r="R94" s="63"/>
      <c r="S94" s="63"/>
      <c r="T94" s="62"/>
      <c r="U94" s="63"/>
      <c r="V94" s="32"/>
    </row>
    <row r="95" spans="1:22" ht="27" customHeight="1">
      <c r="A95" s="56">
        <f>COUNT(J95,J97,J99,J101,J103,J105,J107,J109,J111,J113)</f>
        <v>0</v>
      </c>
      <c r="B95" s="165">
        <v>41</v>
      </c>
      <c r="C95" s="161"/>
      <c r="D95" s="161"/>
      <c r="E95" s="103"/>
      <c r="F95" s="163"/>
      <c r="G95" s="107"/>
      <c r="H95" s="107"/>
      <c r="I95" s="104"/>
      <c r="J95" s="24">
        <f>IF(E95="","",1)</f>
      </c>
      <c r="N95" s="64"/>
      <c r="O95" s="64"/>
      <c r="P95" s="63"/>
      <c r="Q95" s="63"/>
      <c r="R95" s="63"/>
      <c r="S95" s="63"/>
      <c r="T95" s="62"/>
      <c r="U95" s="63"/>
      <c r="V95" s="32"/>
    </row>
    <row r="96" spans="1:22" ht="27" customHeight="1">
      <c r="A96" s="57">
        <f>COUNTA(G95:I95,G97:I97,G99:I99,G101:I101,G103:I103,G105:I105,G107:I107,G109:I109,G111:I111,G113:I113)</f>
        <v>0</v>
      </c>
      <c r="B96" s="165"/>
      <c r="C96" s="161"/>
      <c r="D96" s="161"/>
      <c r="E96" s="103"/>
      <c r="F96" s="164"/>
      <c r="G96" s="107"/>
      <c r="H96" s="107"/>
      <c r="I96" s="104"/>
      <c r="N96" s="64"/>
      <c r="O96" s="64"/>
      <c r="P96" s="62"/>
      <c r="Q96" s="63"/>
      <c r="R96" s="63"/>
      <c r="S96" s="62"/>
      <c r="T96" s="62"/>
      <c r="U96" s="63"/>
      <c r="V96" s="32"/>
    </row>
    <row r="97" spans="2:22" ht="27" customHeight="1">
      <c r="B97" s="165">
        <v>42</v>
      </c>
      <c r="C97" s="161"/>
      <c r="D97" s="161"/>
      <c r="E97" s="103"/>
      <c r="F97" s="163"/>
      <c r="G97" s="107"/>
      <c r="H97" s="107"/>
      <c r="I97" s="104"/>
      <c r="J97" s="24">
        <f>IF(E97="","",1)</f>
      </c>
      <c r="N97" s="64"/>
      <c r="O97" s="64"/>
      <c r="P97" s="63"/>
      <c r="Q97" s="63"/>
      <c r="R97" s="63"/>
      <c r="S97" s="63"/>
      <c r="T97" s="63"/>
      <c r="U97" s="62"/>
      <c r="V97" s="32"/>
    </row>
    <row r="98" spans="2:22" ht="27" customHeight="1">
      <c r="B98" s="165"/>
      <c r="C98" s="161"/>
      <c r="D98" s="161"/>
      <c r="E98" s="103"/>
      <c r="F98" s="164"/>
      <c r="G98" s="107"/>
      <c r="H98" s="107"/>
      <c r="I98" s="104"/>
      <c r="N98" s="64"/>
      <c r="O98" s="64"/>
      <c r="P98" s="62"/>
      <c r="Q98" s="63"/>
      <c r="R98" s="63"/>
      <c r="S98" s="63"/>
      <c r="T98" s="62"/>
      <c r="U98" s="63"/>
      <c r="V98" s="32"/>
    </row>
    <row r="99" spans="2:22" ht="27" customHeight="1">
      <c r="B99" s="165">
        <v>43</v>
      </c>
      <c r="C99" s="161"/>
      <c r="D99" s="161"/>
      <c r="E99" s="103"/>
      <c r="F99" s="163"/>
      <c r="G99" s="107"/>
      <c r="H99" s="107"/>
      <c r="I99" s="104"/>
      <c r="J99" s="24">
        <f>IF(E99="","",1)</f>
      </c>
      <c r="N99" s="64"/>
      <c r="O99" s="64"/>
      <c r="P99" s="63"/>
      <c r="Q99" s="63"/>
      <c r="R99" s="63"/>
      <c r="S99" s="63"/>
      <c r="T99" s="62"/>
      <c r="U99" s="63"/>
      <c r="V99" s="32"/>
    </row>
    <row r="100" spans="2:22" ht="27" customHeight="1">
      <c r="B100" s="165"/>
      <c r="C100" s="161"/>
      <c r="D100" s="161"/>
      <c r="E100" s="103"/>
      <c r="F100" s="164"/>
      <c r="G100" s="107"/>
      <c r="H100" s="107"/>
      <c r="I100" s="104"/>
      <c r="N100" s="64"/>
      <c r="O100" s="64"/>
      <c r="P100" s="63"/>
      <c r="Q100" s="63"/>
      <c r="R100" s="63"/>
      <c r="S100" s="63"/>
      <c r="T100" s="63"/>
      <c r="U100" s="63"/>
      <c r="V100" s="32"/>
    </row>
    <row r="101" spans="2:22" ht="27" customHeight="1">
      <c r="B101" s="165">
        <v>44</v>
      </c>
      <c r="C101" s="161"/>
      <c r="D101" s="161"/>
      <c r="E101" s="103"/>
      <c r="F101" s="163"/>
      <c r="G101" s="107"/>
      <c r="H101" s="107"/>
      <c r="I101" s="104"/>
      <c r="J101" s="24">
        <f>IF(E101="","",1)</f>
      </c>
      <c r="N101" s="64"/>
      <c r="O101" s="64"/>
      <c r="P101" s="62"/>
      <c r="Q101" s="63"/>
      <c r="R101" s="63"/>
      <c r="S101" s="63"/>
      <c r="T101" s="62"/>
      <c r="U101" s="63"/>
      <c r="V101" s="32"/>
    </row>
    <row r="102" spans="2:22" ht="27" customHeight="1">
      <c r="B102" s="165"/>
      <c r="C102" s="161"/>
      <c r="D102" s="161"/>
      <c r="E102" s="103"/>
      <c r="F102" s="164"/>
      <c r="G102" s="107"/>
      <c r="H102" s="107"/>
      <c r="I102" s="104"/>
      <c r="N102" s="64"/>
      <c r="O102" s="64"/>
      <c r="P102" s="62"/>
      <c r="Q102" s="63"/>
      <c r="R102" s="63"/>
      <c r="S102" s="63"/>
      <c r="T102" s="62"/>
      <c r="U102" s="63"/>
      <c r="V102" s="32"/>
    </row>
    <row r="103" spans="2:22" ht="27" customHeight="1">
      <c r="B103" s="165">
        <v>45</v>
      </c>
      <c r="C103" s="161"/>
      <c r="D103" s="161"/>
      <c r="E103" s="103"/>
      <c r="F103" s="163"/>
      <c r="G103" s="107"/>
      <c r="H103" s="107"/>
      <c r="I103" s="104"/>
      <c r="J103" s="24">
        <f>IF(E103="","",1)</f>
      </c>
      <c r="N103" s="65"/>
      <c r="O103" s="65"/>
      <c r="P103" s="62"/>
      <c r="Q103" s="63"/>
      <c r="R103" s="63"/>
      <c r="S103" s="63"/>
      <c r="T103" s="63"/>
      <c r="U103" s="63"/>
      <c r="V103" s="32"/>
    </row>
    <row r="104" spans="2:22" ht="27" customHeight="1">
      <c r="B104" s="165"/>
      <c r="C104" s="161"/>
      <c r="D104" s="161"/>
      <c r="E104" s="103"/>
      <c r="F104" s="164"/>
      <c r="G104" s="107"/>
      <c r="H104" s="107"/>
      <c r="I104" s="104"/>
      <c r="N104" s="64"/>
      <c r="O104" s="64"/>
      <c r="P104" s="62"/>
      <c r="Q104" s="63"/>
      <c r="R104" s="63"/>
      <c r="S104" s="63"/>
      <c r="T104" s="63"/>
      <c r="U104" s="63"/>
      <c r="V104" s="32"/>
    </row>
    <row r="105" spans="2:22" ht="27" customHeight="1">
      <c r="B105" s="165">
        <v>46</v>
      </c>
      <c r="C105" s="161"/>
      <c r="D105" s="161"/>
      <c r="E105" s="103"/>
      <c r="F105" s="163"/>
      <c r="G105" s="107"/>
      <c r="H105" s="107"/>
      <c r="I105" s="104"/>
      <c r="J105" s="24">
        <f>IF(E105="","",1)</f>
      </c>
      <c r="N105" s="64"/>
      <c r="O105" s="64"/>
      <c r="P105" s="63"/>
      <c r="Q105" s="63"/>
      <c r="R105" s="63"/>
      <c r="S105" s="63"/>
      <c r="T105" s="62"/>
      <c r="U105" s="63"/>
      <c r="V105" s="32"/>
    </row>
    <row r="106" spans="2:22" ht="27" customHeight="1">
      <c r="B106" s="165"/>
      <c r="C106" s="161"/>
      <c r="D106" s="161"/>
      <c r="E106" s="103"/>
      <c r="F106" s="164"/>
      <c r="G106" s="107"/>
      <c r="H106" s="107"/>
      <c r="I106" s="104"/>
      <c r="N106" s="64"/>
      <c r="O106" s="64"/>
      <c r="P106" s="62"/>
      <c r="Q106" s="63"/>
      <c r="R106" s="63"/>
      <c r="S106" s="63"/>
      <c r="T106" s="63"/>
      <c r="U106" s="63"/>
      <c r="V106" s="32"/>
    </row>
    <row r="107" spans="2:22" ht="27" customHeight="1">
      <c r="B107" s="165">
        <v>47</v>
      </c>
      <c r="C107" s="161"/>
      <c r="D107" s="161"/>
      <c r="E107" s="103"/>
      <c r="F107" s="163"/>
      <c r="G107" s="107"/>
      <c r="H107" s="107"/>
      <c r="I107" s="104"/>
      <c r="J107" s="24">
        <f>IF(E107="","",1)</f>
      </c>
      <c r="N107" s="64"/>
      <c r="O107" s="64"/>
      <c r="P107" s="62"/>
      <c r="Q107" s="63"/>
      <c r="R107" s="63"/>
      <c r="S107" s="63"/>
      <c r="T107" s="62"/>
      <c r="U107" s="63"/>
      <c r="V107" s="32"/>
    </row>
    <row r="108" spans="2:22" ht="27" customHeight="1">
      <c r="B108" s="165"/>
      <c r="C108" s="161"/>
      <c r="D108" s="161"/>
      <c r="E108" s="103"/>
      <c r="F108" s="164"/>
      <c r="G108" s="107"/>
      <c r="H108" s="107"/>
      <c r="I108" s="104"/>
      <c r="N108" s="64"/>
      <c r="O108" s="64"/>
      <c r="P108" s="62"/>
      <c r="Q108" s="63"/>
      <c r="R108" s="63"/>
      <c r="S108" s="62"/>
      <c r="T108" s="63"/>
      <c r="U108" s="63"/>
      <c r="V108" s="32"/>
    </row>
    <row r="109" spans="2:22" ht="27" customHeight="1">
      <c r="B109" s="165">
        <v>48</v>
      </c>
      <c r="C109" s="161"/>
      <c r="D109" s="161"/>
      <c r="E109" s="103"/>
      <c r="F109" s="163"/>
      <c r="G109" s="107"/>
      <c r="H109" s="107"/>
      <c r="I109" s="104"/>
      <c r="J109" s="24">
        <f>IF(E109="","",1)</f>
      </c>
      <c r="N109" s="64"/>
      <c r="O109" s="64"/>
      <c r="P109" s="62"/>
      <c r="Q109" s="62"/>
      <c r="R109" s="63"/>
      <c r="S109" s="63"/>
      <c r="T109" s="62"/>
      <c r="U109" s="63"/>
      <c r="V109" s="32"/>
    </row>
    <row r="110" spans="2:22" ht="27" customHeight="1">
      <c r="B110" s="165"/>
      <c r="C110" s="161"/>
      <c r="D110" s="161"/>
      <c r="E110" s="103"/>
      <c r="F110" s="164"/>
      <c r="G110" s="107"/>
      <c r="H110" s="107"/>
      <c r="I110" s="104"/>
      <c r="N110" s="64"/>
      <c r="O110" s="64"/>
      <c r="P110" s="62"/>
      <c r="Q110" s="62"/>
      <c r="R110" s="63"/>
      <c r="S110" s="63"/>
      <c r="T110" s="62"/>
      <c r="U110" s="63"/>
      <c r="V110" s="32"/>
    </row>
    <row r="111" spans="2:22" ht="27" customHeight="1">
      <c r="B111" s="165">
        <v>49</v>
      </c>
      <c r="C111" s="161"/>
      <c r="D111" s="161"/>
      <c r="E111" s="103"/>
      <c r="F111" s="163"/>
      <c r="G111" s="107"/>
      <c r="H111" s="107"/>
      <c r="I111" s="104"/>
      <c r="J111" s="24">
        <f>IF(E111="","",1)</f>
      </c>
      <c r="N111" s="64"/>
      <c r="O111" s="64"/>
      <c r="P111" s="62"/>
      <c r="Q111" s="33"/>
      <c r="R111" s="63"/>
      <c r="S111" s="63"/>
      <c r="T111" s="62"/>
      <c r="U111" s="63"/>
      <c r="V111" s="32"/>
    </row>
    <row r="112" spans="2:22" ht="27" customHeight="1">
      <c r="B112" s="165"/>
      <c r="C112" s="161"/>
      <c r="D112" s="161"/>
      <c r="E112" s="103"/>
      <c r="F112" s="164"/>
      <c r="G112" s="107"/>
      <c r="H112" s="107"/>
      <c r="I112" s="104"/>
      <c r="N112" s="64"/>
      <c r="O112" s="64"/>
      <c r="P112" s="62"/>
      <c r="R112" s="62"/>
      <c r="S112" s="63"/>
      <c r="T112" s="62"/>
      <c r="U112" s="63"/>
      <c r="V112" s="32"/>
    </row>
    <row r="113" spans="2:22" ht="27" customHeight="1">
      <c r="B113" s="165">
        <v>50</v>
      </c>
      <c r="C113" s="161"/>
      <c r="D113" s="161"/>
      <c r="E113" s="103"/>
      <c r="F113" s="161"/>
      <c r="G113" s="107"/>
      <c r="H113" s="107"/>
      <c r="I113" s="104"/>
      <c r="J113" s="24">
        <f>IF(E113="","",1)</f>
      </c>
      <c r="N113" s="64"/>
      <c r="O113" s="32"/>
      <c r="P113" s="33"/>
      <c r="R113" s="62"/>
      <c r="S113" s="63"/>
      <c r="T113" s="62"/>
      <c r="U113" s="63"/>
      <c r="V113" s="32"/>
    </row>
    <row r="114" spans="2:22" ht="27" customHeight="1" thickBot="1">
      <c r="B114" s="186"/>
      <c r="C114" s="162"/>
      <c r="D114" s="162"/>
      <c r="E114" s="105"/>
      <c r="F114" s="162"/>
      <c r="G114" s="108"/>
      <c r="H114" s="108"/>
      <c r="I114" s="106"/>
      <c r="N114" s="64"/>
      <c r="R114" s="33"/>
      <c r="S114" s="33"/>
      <c r="T114" s="62"/>
      <c r="U114" s="63"/>
      <c r="V114" s="32"/>
    </row>
    <row r="115" spans="14:22" ht="20.25" customHeight="1">
      <c r="N115" s="64"/>
      <c r="T115" s="33"/>
      <c r="U115" s="33"/>
      <c r="V115" s="32"/>
    </row>
    <row r="116" ht="20.25" customHeight="1">
      <c r="N116" s="64"/>
    </row>
    <row r="117" ht="20.25" customHeight="1">
      <c r="N117" s="64"/>
    </row>
    <row r="118" ht="13.5">
      <c r="N118" s="64"/>
    </row>
    <row r="119" ht="13.5">
      <c r="N119" s="64"/>
    </row>
    <row r="120" ht="13.5">
      <c r="N120" s="64"/>
    </row>
    <row r="121" ht="13.5">
      <c r="N121" s="64"/>
    </row>
    <row r="122" ht="13.5">
      <c r="N122" s="64"/>
    </row>
    <row r="123" ht="13.5">
      <c r="N123" s="65"/>
    </row>
    <row r="124" ht="13.5">
      <c r="N124" s="64"/>
    </row>
    <row r="125" ht="13.5">
      <c r="N125" s="64"/>
    </row>
    <row r="126" ht="13.5">
      <c r="N126" s="64"/>
    </row>
    <row r="127" ht="13.5">
      <c r="N127" s="64"/>
    </row>
    <row r="128" ht="13.5">
      <c r="N128" s="64"/>
    </row>
    <row r="129" ht="13.5">
      <c r="N129" s="64"/>
    </row>
    <row r="130" ht="13.5">
      <c r="N130" s="64"/>
    </row>
    <row r="131" ht="13.5">
      <c r="N131" s="64"/>
    </row>
    <row r="132" ht="13.5">
      <c r="N132" s="64"/>
    </row>
    <row r="133" ht="13.5">
      <c r="N133" s="32"/>
    </row>
  </sheetData>
  <sheetProtection/>
  <mergeCells count="227">
    <mergeCell ref="D105:D106"/>
    <mergeCell ref="B107:B108"/>
    <mergeCell ref="C107:C108"/>
    <mergeCell ref="D107:D108"/>
    <mergeCell ref="C111:C112"/>
    <mergeCell ref="D111:D112"/>
    <mergeCell ref="B105:B106"/>
    <mergeCell ref="C105:C106"/>
    <mergeCell ref="C101:C102"/>
    <mergeCell ref="D101:D102"/>
    <mergeCell ref="B103:B104"/>
    <mergeCell ref="C103:C104"/>
    <mergeCell ref="D103:D104"/>
    <mergeCell ref="B99:B100"/>
    <mergeCell ref="C99:C100"/>
    <mergeCell ref="D99:D100"/>
    <mergeCell ref="B101:B102"/>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C13:C14"/>
    <mergeCell ref="D13:D14"/>
    <mergeCell ref="B23:B24"/>
    <mergeCell ref="C23:C24"/>
    <mergeCell ref="D23:D24"/>
    <mergeCell ref="B25:B26"/>
    <mergeCell ref="C25:C26"/>
    <mergeCell ref="D25:D26"/>
    <mergeCell ref="B19:B20"/>
    <mergeCell ref="C19:C20"/>
    <mergeCell ref="D19:D20"/>
    <mergeCell ref="B21:B22"/>
    <mergeCell ref="C21:C22"/>
    <mergeCell ref="D21:D22"/>
    <mergeCell ref="G1:I1"/>
    <mergeCell ref="G11:I11"/>
    <mergeCell ref="B1:F1"/>
    <mergeCell ref="B5:B6"/>
    <mergeCell ref="D5:E5"/>
    <mergeCell ref="B4:C4"/>
    <mergeCell ref="B8:C8"/>
    <mergeCell ref="B11:B12"/>
    <mergeCell ref="C11:C12"/>
    <mergeCell ref="G12:I12"/>
    <mergeCell ref="G5:I5"/>
    <mergeCell ref="D6:I6"/>
    <mergeCell ref="D11:D12"/>
    <mergeCell ref="B7:F7"/>
    <mergeCell ref="B3:C3"/>
    <mergeCell ref="D3:E3"/>
    <mergeCell ref="F3:G3"/>
    <mergeCell ref="H3:I3"/>
    <mergeCell ref="F4:G4"/>
    <mergeCell ref="H4:I4"/>
    <mergeCell ref="D4:E4"/>
    <mergeCell ref="D15:D16"/>
    <mergeCell ref="B17:B18"/>
    <mergeCell ref="C17:C18"/>
    <mergeCell ref="D17:D18"/>
    <mergeCell ref="F15:F16"/>
    <mergeCell ref="F11:F12"/>
    <mergeCell ref="F13:F14"/>
    <mergeCell ref="B15:B16"/>
    <mergeCell ref="C15:C16"/>
    <mergeCell ref="B13:B14"/>
    <mergeCell ref="F61:F62"/>
    <mergeCell ref="F23:F24"/>
    <mergeCell ref="F25:F26"/>
    <mergeCell ref="F27:F28"/>
    <mergeCell ref="F29:F30"/>
    <mergeCell ref="F17:F18"/>
    <mergeCell ref="F19:F20"/>
    <mergeCell ref="F49:F50"/>
    <mergeCell ref="F51:F52"/>
    <mergeCell ref="F53:F54"/>
    <mergeCell ref="F55:F56"/>
    <mergeCell ref="F57:F58"/>
    <mergeCell ref="F59:F60"/>
    <mergeCell ref="F113:F114"/>
    <mergeCell ref="F101:F102"/>
    <mergeCell ref="F103:F104"/>
    <mergeCell ref="F105:F106"/>
    <mergeCell ref="F107:F108"/>
    <mergeCell ref="F109:F110"/>
    <mergeCell ref="F111:F112"/>
    <mergeCell ref="F99:F100"/>
    <mergeCell ref="F89:F90"/>
    <mergeCell ref="F91:F92"/>
    <mergeCell ref="F71:F72"/>
    <mergeCell ref="F73:F74"/>
    <mergeCell ref="F43:F44"/>
    <mergeCell ref="F45:F46"/>
    <mergeCell ref="F67:F68"/>
    <mergeCell ref="F69:F70"/>
    <mergeCell ref="F47:F48"/>
    <mergeCell ref="F87:F88"/>
    <mergeCell ref="F31:F32"/>
    <mergeCell ref="F33:F34"/>
    <mergeCell ref="F21:F22"/>
    <mergeCell ref="F63:F64"/>
    <mergeCell ref="F65:F66"/>
    <mergeCell ref="F35:F36"/>
    <mergeCell ref="F37:F38"/>
    <mergeCell ref="F39:F40"/>
    <mergeCell ref="F41:F42"/>
    <mergeCell ref="O3:R8"/>
    <mergeCell ref="F93:F94"/>
    <mergeCell ref="F95:F96"/>
    <mergeCell ref="F97:F98"/>
    <mergeCell ref="F85:F86"/>
    <mergeCell ref="F75:F76"/>
    <mergeCell ref="F77:F78"/>
    <mergeCell ref="F79:F80"/>
    <mergeCell ref="F81:F82"/>
    <mergeCell ref="F83:F84"/>
  </mergeCells>
  <conditionalFormatting sqref="G12:I12">
    <cfRule type="containsText" priority="16" dxfId="17" operator="containsText" text="未">
      <formula>NOT(ISERROR(SEARCH("未",G12)))</formula>
    </cfRule>
    <cfRule type="containsText" priority="17" dxfId="18" operator="containsText" text="未">
      <formula>NOT(ISERROR(SEARCH("未",G12)))</formula>
    </cfRule>
    <cfRule type="containsText" priority="18" dxfId="10" operator="containsText" text="未">
      <formula>NOT(ISERROR(SEARCH("未",G12)))</formula>
    </cfRule>
  </conditionalFormatting>
  <conditionalFormatting sqref="G12:I12">
    <cfRule type="containsText" priority="14" dxfId="18" operator="containsText" text="未">
      <formula>NOT(ISERROR(SEARCH("未",G12)))</formula>
    </cfRule>
    <cfRule type="containsText" priority="15" dxfId="10" operator="containsText" text="未">
      <formula>NOT(ISERROR(SEARCH("未",G12)))</formula>
    </cfRule>
  </conditionalFormatting>
  <conditionalFormatting sqref="G12:I12">
    <cfRule type="containsText" priority="12" dxfId="11" operator="containsText" text="未入力">
      <formula>NOT(ISERROR(SEARCH("未入力",G12)))</formula>
    </cfRule>
    <cfRule type="containsText" priority="13" dxfId="10" operator="containsText" text="未入力">
      <formula>NOT(ISERROR(SEARCH("未入力",G12)))</formula>
    </cfRule>
  </conditionalFormatting>
  <conditionalFormatting sqref="C55:C114">
    <cfRule type="containsText" priority="7" dxfId="1" operator="containsText" stopIfTrue="1" text="女">
      <formula>NOT(ISERROR(SEARCH("女",C55)))</formula>
    </cfRule>
    <cfRule type="containsText" priority="8" dxfId="0" operator="containsText" stopIfTrue="1" text="男">
      <formula>NOT(ISERROR(SEARCH("男",C55)))</formula>
    </cfRule>
  </conditionalFormatting>
  <conditionalFormatting sqref="C15:C54">
    <cfRule type="containsText" priority="5" dxfId="1" operator="containsText" stopIfTrue="1" text="女">
      <formula>NOT(ISERROR(SEARCH("女",C15)))</formula>
    </cfRule>
    <cfRule type="containsText" priority="6" dxfId="0" operator="containsText" stopIfTrue="1" text="男">
      <formula>NOT(ISERROR(SEARCH("男",C15)))</formula>
    </cfRule>
  </conditionalFormatting>
  <conditionalFormatting sqref="C35:C54">
    <cfRule type="containsText" priority="3" dxfId="1" operator="containsText" stopIfTrue="1" text="女">
      <formula>NOT(ISERROR(SEARCH("女",C35)))</formula>
    </cfRule>
    <cfRule type="containsText" priority="4" dxfId="0" operator="containsText" stopIfTrue="1" text="男">
      <formula>NOT(ISERROR(SEARCH("男",C35)))</formula>
    </cfRule>
  </conditionalFormatting>
  <conditionalFormatting sqref="C15:C34">
    <cfRule type="containsText" priority="1" dxfId="1" operator="containsText" stopIfTrue="1" text="女">
      <formula>NOT(ISERROR(SEARCH("女",C15)))</formula>
    </cfRule>
    <cfRule type="containsText" priority="2" dxfId="0" operator="containsText" stopIfTrue="1" text="男">
      <formula>NOT(ISERROR(SEARCH("男",C15)))</formula>
    </cfRule>
  </conditionalFormatting>
  <dataValidations count="7">
    <dataValidation allowBlank="1" showInputMessage="1" showErrorMessage="1" imeMode="halfKatakana" sqref="H4:I4"/>
    <dataValidation type="whole" operator="equal" allowBlank="1" showInputMessage="1" showErrorMessage="1" sqref="E9">
      <formula1>500</formula1>
    </dataValidation>
    <dataValidation type="list" allowBlank="1" showInputMessage="1" showErrorMessage="1" sqref="C15:C114">
      <formula1>$K$13:$L$13</formula1>
    </dataValidation>
    <dataValidation allowBlank="1" showInputMessage="1" showErrorMessage="1" imeMode="halfAlpha" sqref="D15:D114"/>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list" allowBlank="1" showInputMessage="1" showErrorMessage="1" sqref="D4:E4">
      <formula1>$K$53:$K$78</formula1>
    </dataValidation>
    <dataValidation type="list" allowBlank="1" showInputMessage="1" showErrorMessage="1" sqref="F15:F114">
      <formula1>"1,2,3"</formula1>
    </dataValidation>
  </dataValidations>
  <printOptions/>
  <pageMargins left="0.2755905511811024" right="0.31496062992125984" top="0.35433070866141736" bottom="0.2362204724409449" header="0.31496062992125984" footer="0.1968503937007874"/>
  <pageSetup horizontalDpi="600" verticalDpi="600" orientation="portrait" paperSize="9" r:id="rId1"/>
  <ignoredErrors>
    <ignoredError sqref="G4 I4" unlockedFormula="1"/>
  </ignoredErrors>
</worksheet>
</file>

<file path=xl/worksheets/sheet3.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B1" sqref="B1:F1"/>
    </sheetView>
  </sheetViews>
  <sheetFormatPr defaultColWidth="9.140625" defaultRowHeight="15"/>
  <cols>
    <col min="1" max="1" width="2.140625" style="23" customWidth="1"/>
    <col min="2" max="2" width="12.28125" style="23" customWidth="1"/>
    <col min="3" max="3" width="16.57421875" style="23" customWidth="1"/>
    <col min="4" max="4" width="7.00390625" style="19" customWidth="1"/>
    <col min="5" max="5" width="16.8515625" style="23" customWidth="1"/>
    <col min="6" max="6" width="7.00390625" style="19" customWidth="1"/>
    <col min="7" max="7" width="16.8515625" style="23" customWidth="1"/>
    <col min="8" max="8" width="7.00390625" style="19" customWidth="1"/>
    <col min="9" max="9" width="16.8515625" style="23" customWidth="1"/>
    <col min="10" max="10" width="4.7109375" style="24" hidden="1" customWidth="1"/>
    <col min="11" max="11" width="10.57421875" style="23" hidden="1" customWidth="1"/>
    <col min="12" max="17" width="11.421875" style="23" hidden="1" customWidth="1"/>
    <col min="18" max="18" width="3.421875" style="23" customWidth="1"/>
    <col min="19" max="16384" width="9.00390625" style="23" customWidth="1"/>
  </cols>
  <sheetData>
    <row r="1" spans="2:9" ht="25.5" customHeight="1" thickBot="1">
      <c r="B1" s="200" t="str">
        <f>'個人種目申込一覧表'!B1</f>
        <v>平成29年度 中信高等学校新人体育大会陸上競技大会</v>
      </c>
      <c r="C1" s="200"/>
      <c r="D1" s="200"/>
      <c r="E1" s="200"/>
      <c r="F1" s="200"/>
      <c r="G1" s="19" t="s">
        <v>11</v>
      </c>
      <c r="H1" s="207" t="str">
        <f>RIGHT('個人種目申込一覧表'!G1,10)</f>
        <v>中信高等学校体育連盟</v>
      </c>
      <c r="I1" s="208"/>
    </row>
    <row r="2" spans="2:9" ht="8.25" customHeight="1" thickTop="1">
      <c r="B2" s="19"/>
      <c r="C2" s="19"/>
      <c r="G2" s="19"/>
      <c r="I2" s="19"/>
    </row>
    <row r="3" spans="3:24" ht="25.5" customHeight="1">
      <c r="C3" s="31" t="s">
        <v>34</v>
      </c>
      <c r="L3" s="68"/>
      <c r="M3" s="68"/>
      <c r="N3" s="68"/>
      <c r="O3" s="68"/>
      <c r="P3" s="68"/>
      <c r="Q3" s="68"/>
      <c r="R3" s="68"/>
      <c r="S3" s="100"/>
      <c r="T3" s="100"/>
      <c r="U3" s="100"/>
      <c r="V3" s="100"/>
      <c r="W3" s="100"/>
      <c r="X3" s="100"/>
    </row>
    <row r="4" spans="12:24" ht="6" customHeight="1" thickBot="1">
      <c r="L4" s="68"/>
      <c r="M4" s="68"/>
      <c r="N4" s="68"/>
      <c r="O4" s="68"/>
      <c r="P4" s="68"/>
      <c r="Q4" s="68"/>
      <c r="R4" s="68"/>
      <c r="S4" s="100"/>
      <c r="T4" s="100"/>
      <c r="U4" s="100"/>
      <c r="V4" s="100"/>
      <c r="W4" s="100"/>
      <c r="X4" s="100"/>
    </row>
    <row r="5" spans="3:24" ht="27" customHeight="1">
      <c r="C5" s="69" t="s">
        <v>13</v>
      </c>
      <c r="D5" s="70"/>
      <c r="E5" s="126"/>
      <c r="F5" s="111"/>
      <c r="G5" s="126"/>
      <c r="H5" s="126"/>
      <c r="I5" s="126"/>
      <c r="L5" s="68"/>
      <c r="M5" s="68"/>
      <c r="N5" s="68"/>
      <c r="O5" s="68"/>
      <c r="P5" s="68"/>
      <c r="Q5" s="68"/>
      <c r="R5" s="68"/>
      <c r="S5" s="100"/>
      <c r="T5" s="100"/>
      <c r="U5" s="100"/>
      <c r="V5" s="100"/>
      <c r="W5" s="100"/>
      <c r="X5" s="100"/>
    </row>
    <row r="6" spans="3:24" ht="27" customHeight="1" thickBot="1">
      <c r="C6" s="71">
        <f>COUNT(J11,J16,J21,J26)</f>
        <v>0</v>
      </c>
      <c r="D6" s="72"/>
      <c r="E6" s="129"/>
      <c r="F6" s="111"/>
      <c r="G6" s="127"/>
      <c r="H6" s="126"/>
      <c r="I6" s="128"/>
      <c r="L6" s="68"/>
      <c r="M6" s="68"/>
      <c r="N6" s="68"/>
      <c r="O6" s="68"/>
      <c r="P6" s="68"/>
      <c r="Q6" s="68"/>
      <c r="R6" s="68"/>
      <c r="S6" s="100"/>
      <c r="T6" s="100"/>
      <c r="U6" s="100"/>
      <c r="V6" s="100"/>
      <c r="W6" s="100"/>
      <c r="X6" s="100"/>
    </row>
    <row r="7" spans="12:24" ht="6" customHeight="1" thickBot="1">
      <c r="L7" s="73"/>
      <c r="M7" s="73"/>
      <c r="N7" s="73"/>
      <c r="O7" s="73"/>
      <c r="P7" s="73"/>
      <c r="Q7" s="73"/>
      <c r="R7" s="73"/>
      <c r="S7" s="100"/>
      <c r="T7" s="100"/>
      <c r="U7" s="100"/>
      <c r="V7" s="100"/>
      <c r="W7" s="100"/>
      <c r="X7" s="100"/>
    </row>
    <row r="8" spans="4:24" ht="36" customHeight="1" thickBot="1">
      <c r="D8" s="74" t="s">
        <v>16</v>
      </c>
      <c r="E8" s="75" t="s">
        <v>12</v>
      </c>
      <c r="F8" s="76" t="s">
        <v>16</v>
      </c>
      <c r="G8" s="75" t="s">
        <v>12</v>
      </c>
      <c r="H8" s="76" t="s">
        <v>16</v>
      </c>
      <c r="I8" s="77" t="s">
        <v>12</v>
      </c>
      <c r="L8" s="73"/>
      <c r="M8" s="73"/>
      <c r="N8" s="73"/>
      <c r="O8" s="73"/>
      <c r="P8" s="73"/>
      <c r="Q8" s="73"/>
      <c r="R8" s="73"/>
      <c r="S8" s="100"/>
      <c r="T8" s="100"/>
      <c r="U8" s="100"/>
      <c r="V8" s="100"/>
      <c r="W8" s="100"/>
      <c r="X8" s="100"/>
    </row>
    <row r="9" spans="1:10" ht="6" customHeight="1" thickBot="1">
      <c r="A9" s="60"/>
      <c r="B9" s="78"/>
      <c r="C9" s="78"/>
      <c r="D9" s="79"/>
      <c r="E9" s="60"/>
      <c r="F9" s="79"/>
      <c r="G9" s="60"/>
      <c r="H9" s="79"/>
      <c r="I9" s="60"/>
      <c r="J9" s="80"/>
    </row>
    <row r="10" spans="2:17" ht="27" customHeight="1">
      <c r="B10" s="10" t="s">
        <v>18</v>
      </c>
      <c r="C10" s="11" t="s">
        <v>19</v>
      </c>
      <c r="D10" s="3"/>
      <c r="E10" s="112"/>
      <c r="F10" s="4"/>
      <c r="G10" s="112"/>
      <c r="H10" s="4"/>
      <c r="I10" s="113"/>
      <c r="K10" s="23">
        <f>COUNTA(D10,F10,H10,D12,F12,H12)</f>
        <v>0</v>
      </c>
      <c r="L10" s="19"/>
      <c r="M10" s="19"/>
      <c r="N10" s="19"/>
      <c r="O10" s="19"/>
      <c r="P10" s="19"/>
      <c r="Q10" s="19"/>
    </row>
    <row r="11" spans="2:17" ht="27" customHeight="1" thickBot="1">
      <c r="B11" s="12" t="s">
        <v>25</v>
      </c>
      <c r="C11" s="13" t="s">
        <v>35</v>
      </c>
      <c r="D11" s="114"/>
      <c r="E11" s="115"/>
      <c r="F11" s="116"/>
      <c r="G11" s="115"/>
      <c r="H11" s="116"/>
      <c r="I11" s="117"/>
      <c r="J11" s="24">
        <f>IF(E10="","",1)</f>
      </c>
      <c r="L11" s="19"/>
      <c r="M11" s="19"/>
      <c r="N11" s="19"/>
      <c r="O11" s="19"/>
      <c r="P11" s="19"/>
      <c r="Q11" s="19"/>
    </row>
    <row r="12" spans="2:17" ht="27" customHeight="1">
      <c r="B12" s="66"/>
      <c r="C12" s="134" t="s">
        <v>176</v>
      </c>
      <c r="D12" s="1"/>
      <c r="E12" s="118"/>
      <c r="F12" s="2"/>
      <c r="G12" s="118"/>
      <c r="H12" s="2"/>
      <c r="I12" s="119"/>
      <c r="L12" s="19"/>
      <c r="M12" s="19"/>
      <c r="N12" s="19"/>
      <c r="O12" s="19"/>
      <c r="P12" s="19"/>
      <c r="Q12" s="19"/>
    </row>
    <row r="13" spans="2:18" ht="27" customHeight="1" thickBot="1">
      <c r="B13" s="67"/>
      <c r="C13" s="5"/>
      <c r="D13" s="120"/>
      <c r="E13" s="121"/>
      <c r="F13" s="122"/>
      <c r="G13" s="121"/>
      <c r="H13" s="122"/>
      <c r="I13" s="123"/>
      <c r="L13" s="19"/>
      <c r="M13" s="19"/>
      <c r="N13" s="98"/>
      <c r="O13" s="19"/>
      <c r="P13" s="19"/>
      <c r="Q13" s="19"/>
      <c r="R13" s="19"/>
    </row>
    <row r="14" spans="2:9" ht="6" customHeight="1" thickBot="1">
      <c r="B14" s="17"/>
      <c r="C14" s="17"/>
      <c r="D14" s="18"/>
      <c r="E14" s="17"/>
      <c r="G14" s="17"/>
      <c r="I14" s="17"/>
    </row>
    <row r="15" spans="2:11" ht="27" customHeight="1">
      <c r="B15" s="10" t="s">
        <v>18</v>
      </c>
      <c r="C15" s="11" t="s">
        <v>19</v>
      </c>
      <c r="D15" s="3"/>
      <c r="E15" s="112"/>
      <c r="F15" s="4"/>
      <c r="G15" s="112"/>
      <c r="H15" s="4"/>
      <c r="I15" s="113"/>
      <c r="K15" s="23">
        <f>COUNTA(D15,F15,H15,D17,F17,H17)</f>
        <v>0</v>
      </c>
    </row>
    <row r="16" spans="2:10" ht="27" customHeight="1" thickBot="1">
      <c r="B16" s="12" t="s">
        <v>25</v>
      </c>
      <c r="C16" s="13" t="s">
        <v>36</v>
      </c>
      <c r="D16" s="114"/>
      <c r="E16" s="115"/>
      <c r="F16" s="116"/>
      <c r="G16" s="115"/>
      <c r="H16" s="116"/>
      <c r="I16" s="117"/>
      <c r="J16" s="24">
        <f>IF(E15="","",1)</f>
      </c>
    </row>
    <row r="17" spans="2:9" ht="27" customHeight="1">
      <c r="B17" s="66"/>
      <c r="C17" s="134" t="s">
        <v>176</v>
      </c>
      <c r="D17" s="1"/>
      <c r="E17" s="118"/>
      <c r="F17" s="2"/>
      <c r="G17" s="118"/>
      <c r="H17" s="2"/>
      <c r="I17" s="119"/>
    </row>
    <row r="18" spans="2:21" ht="27" customHeight="1" thickBot="1">
      <c r="B18" s="67"/>
      <c r="C18" s="5"/>
      <c r="D18" s="120"/>
      <c r="E18" s="121"/>
      <c r="F18" s="122"/>
      <c r="G18" s="121"/>
      <c r="H18" s="122"/>
      <c r="I18" s="123"/>
      <c r="U18" s="99"/>
    </row>
    <row r="19" spans="2:9" ht="6" customHeight="1" thickBot="1">
      <c r="B19" s="17"/>
      <c r="C19" s="17"/>
      <c r="D19" s="18"/>
      <c r="E19" s="17"/>
      <c r="G19" s="17"/>
      <c r="I19" s="17"/>
    </row>
    <row r="20" spans="2:11" ht="27" customHeight="1">
      <c r="B20" s="10" t="s">
        <v>18</v>
      </c>
      <c r="C20" s="11" t="s">
        <v>19</v>
      </c>
      <c r="D20" s="3"/>
      <c r="E20" s="112"/>
      <c r="F20" s="4"/>
      <c r="G20" s="112"/>
      <c r="H20" s="4"/>
      <c r="I20" s="113"/>
      <c r="K20" s="23">
        <f>COUNTA(D20,F20,H20,D22,F22,H22)</f>
        <v>0</v>
      </c>
    </row>
    <row r="21" spans="2:10" ht="27" customHeight="1" thickBot="1">
      <c r="B21" s="12" t="s">
        <v>26</v>
      </c>
      <c r="C21" s="13" t="s">
        <v>35</v>
      </c>
      <c r="D21" s="114"/>
      <c r="E21" s="124"/>
      <c r="F21" s="116"/>
      <c r="G21" s="124"/>
      <c r="H21" s="116"/>
      <c r="I21" s="117"/>
      <c r="J21" s="24">
        <f>IF(E20="","",1)</f>
      </c>
    </row>
    <row r="22" spans="2:9" ht="27" customHeight="1">
      <c r="B22" s="66"/>
      <c r="C22" s="134" t="s">
        <v>176</v>
      </c>
      <c r="D22" s="1"/>
      <c r="E22" s="118"/>
      <c r="F22" s="2"/>
      <c r="G22" s="118"/>
      <c r="H22" s="2"/>
      <c r="I22" s="119"/>
    </row>
    <row r="23" spans="2:9" ht="27.75" customHeight="1" thickBot="1">
      <c r="B23" s="67"/>
      <c r="C23" s="5"/>
      <c r="D23" s="120"/>
      <c r="E23" s="125"/>
      <c r="F23" s="122"/>
      <c r="G23" s="125"/>
      <c r="H23" s="122"/>
      <c r="I23" s="123"/>
    </row>
    <row r="24" spans="2:9" ht="6" customHeight="1" thickBot="1">
      <c r="B24" s="17"/>
      <c r="C24" s="17"/>
      <c r="D24" s="18"/>
      <c r="E24" s="17"/>
      <c r="G24" s="17"/>
      <c r="I24" s="17"/>
    </row>
    <row r="25" spans="2:11" ht="27" customHeight="1">
      <c r="B25" s="10" t="s">
        <v>18</v>
      </c>
      <c r="C25" s="11" t="s">
        <v>19</v>
      </c>
      <c r="D25" s="3"/>
      <c r="E25" s="112"/>
      <c r="F25" s="4"/>
      <c r="G25" s="112"/>
      <c r="H25" s="4"/>
      <c r="I25" s="113"/>
      <c r="K25" s="23">
        <f>COUNTA(D25,F25,H25,D27,F27,H27)</f>
        <v>0</v>
      </c>
    </row>
    <row r="26" spans="2:10" ht="27" customHeight="1" thickBot="1">
      <c r="B26" s="12" t="s">
        <v>26</v>
      </c>
      <c r="C26" s="13" t="s">
        <v>36</v>
      </c>
      <c r="D26" s="114"/>
      <c r="E26" s="124"/>
      <c r="F26" s="116"/>
      <c r="G26" s="124"/>
      <c r="H26" s="116"/>
      <c r="I26" s="117"/>
      <c r="J26" s="24">
        <f>IF(E25="","",1)</f>
      </c>
    </row>
    <row r="27" spans="2:9" ht="27" customHeight="1">
      <c r="B27" s="66"/>
      <c r="C27" s="134" t="s">
        <v>176</v>
      </c>
      <c r="D27" s="1"/>
      <c r="E27" s="118"/>
      <c r="F27" s="2"/>
      <c r="G27" s="118"/>
      <c r="H27" s="2"/>
      <c r="I27" s="119"/>
    </row>
    <row r="28" spans="2:9" ht="27.75" customHeight="1" thickBot="1">
      <c r="B28" s="67"/>
      <c r="C28" s="5"/>
      <c r="D28" s="120"/>
      <c r="E28" s="125"/>
      <c r="F28" s="122"/>
      <c r="G28" s="125"/>
      <c r="H28" s="122"/>
      <c r="I28" s="123"/>
    </row>
    <row r="29" spans="2:5" ht="6" customHeight="1">
      <c r="B29" s="17"/>
      <c r="C29" s="17"/>
      <c r="D29" s="18"/>
      <c r="E29" s="17"/>
    </row>
    <row r="30" spans="2:11" ht="27" customHeight="1" hidden="1">
      <c r="B30" s="10" t="s">
        <v>18</v>
      </c>
      <c r="C30" s="11" t="s">
        <v>19</v>
      </c>
      <c r="D30" s="81"/>
      <c r="E30" s="82">
        <f>IF(D30="","",VLOOKUP(D30,#REF!,2,FALSE))</f>
      </c>
      <c r="F30" s="83"/>
      <c r="G30" s="82">
        <f>IF(F30="","",VLOOKUP(F30,#REF!,2,FALSE))</f>
      </c>
      <c r="H30" s="83"/>
      <c r="I30" s="84">
        <f>IF(H30="","",VLOOKUP(H30,#REF!,2,FALSE))</f>
      </c>
      <c r="K30" s="23">
        <f>COUNTA(D30,F30,H30,D32,F32,H32)</f>
        <v>0</v>
      </c>
    </row>
    <row r="31" spans="2:10" ht="27" customHeight="1" hidden="1" thickBot="1">
      <c r="B31" s="12" t="s">
        <v>25</v>
      </c>
      <c r="C31" s="13" t="s">
        <v>35</v>
      </c>
      <c r="D31" s="85">
        <f>IF(D30="","",VLOOKUP(D30,#REF!,4,FALSE))</f>
      </c>
      <c r="E31" s="86">
        <f>IF(D30="","",VLOOKUP(D30,#REF!,3,FALSE))</f>
      </c>
      <c r="F31" s="87">
        <f>IF(F30="","",VLOOKUP(F30,#REF!,4,FALSE))</f>
      </c>
      <c r="G31" s="86">
        <f>IF(F30="","",VLOOKUP(F30,#REF!,3,FALSE))</f>
      </c>
      <c r="H31" s="87">
        <f>IF(H30="","",VLOOKUP(H30,#REF!,4,FALSE))</f>
      </c>
      <c r="I31" s="88">
        <f>IF(H30="","",VLOOKUP(H30,#REF!,3,FALSE))</f>
      </c>
      <c r="J31" s="24">
        <f>IF(E30="","",1)</f>
      </c>
    </row>
    <row r="32" spans="2:9" ht="27" customHeight="1" hidden="1">
      <c r="B32" s="14" t="s">
        <v>20</v>
      </c>
      <c r="C32" s="15" t="s">
        <v>17</v>
      </c>
      <c r="D32" s="89"/>
      <c r="E32" s="90">
        <f>IF(D32="","",VLOOKUP(D32,#REF!,2,FALSE))</f>
      </c>
      <c r="F32" s="91"/>
      <c r="G32" s="90">
        <f>IF(F32="","",VLOOKUP(F32,#REF!,2,FALSE))</f>
      </c>
      <c r="H32" s="91"/>
      <c r="I32" s="92">
        <f>IF(H32="","",VLOOKUP(H32,#REF!,2,FALSE))</f>
      </c>
    </row>
    <row r="33" spans="2:9" ht="27.75" customHeight="1" hidden="1" thickBot="1">
      <c r="B33" s="16"/>
      <c r="C33" s="93">
        <v>4539</v>
      </c>
      <c r="D33" s="94">
        <f>IF(D32="","",VLOOKUP(D32,#REF!,4,FALSE))</f>
      </c>
      <c r="E33" s="95">
        <f>IF(D32="","",VLOOKUP(D32,#REF!,3,FALSE))</f>
      </c>
      <c r="F33" s="96">
        <f>IF(F32="","",VLOOKUP(F32,#REF!,4,FALSE))</f>
      </c>
      <c r="G33" s="95">
        <f>IF(F32="","",VLOOKUP(F32,#REF!,3,FALSE))</f>
      </c>
      <c r="H33" s="96">
        <f>IF(H32="","",VLOOKUP(H32,#REF!,4,FALSE))</f>
      </c>
      <c r="I33" s="97">
        <f>IF(H32="","",VLOOKUP(H32,#REF!,3,FALSE))</f>
      </c>
    </row>
    <row r="34" spans="2:9" ht="6" customHeight="1" hidden="1" thickBot="1">
      <c r="B34" s="17"/>
      <c r="C34" s="17"/>
      <c r="D34" s="18"/>
      <c r="E34" s="17"/>
      <c r="G34" s="17"/>
      <c r="I34" s="17"/>
    </row>
    <row r="35" spans="2:11" ht="27" customHeight="1" hidden="1">
      <c r="B35" s="10" t="s">
        <v>18</v>
      </c>
      <c r="C35" s="11" t="s">
        <v>19</v>
      </c>
      <c r="D35" s="81"/>
      <c r="E35" s="82">
        <f>IF(D35="","",VLOOKUP(D35,#REF!,2,FALSE))</f>
      </c>
      <c r="F35" s="83"/>
      <c r="G35" s="82">
        <f>IF(F35="","",VLOOKUP(F35,#REF!,2,FALSE))</f>
      </c>
      <c r="H35" s="83"/>
      <c r="I35" s="84">
        <f>IF(H35="","",VLOOKUP(H35,#REF!,2,FALSE))</f>
      </c>
      <c r="K35" s="23">
        <f>COUNTA(D35,F35,H35,D37,F37,H37)</f>
        <v>0</v>
      </c>
    </row>
    <row r="36" spans="2:10" ht="27" customHeight="1" hidden="1" thickBot="1">
      <c r="B36" s="12" t="s">
        <v>25</v>
      </c>
      <c r="C36" s="13" t="s">
        <v>36</v>
      </c>
      <c r="D36" s="85">
        <f>IF(D35="","",VLOOKUP(D35,#REF!,4,FALSE))</f>
      </c>
      <c r="E36" s="86">
        <f>IF(D35="","",VLOOKUP(D35,#REF!,3,FALSE))</f>
      </c>
      <c r="F36" s="87">
        <f>IF(F35="","",VLOOKUP(F35,#REF!,4,FALSE))</f>
      </c>
      <c r="G36" s="86">
        <f>IF(F35="","",VLOOKUP(F35,#REF!,3,FALSE))</f>
      </c>
      <c r="H36" s="87">
        <f>IF(H35="","",VLOOKUP(H35,#REF!,4,FALSE))</f>
      </c>
      <c r="I36" s="88">
        <f>IF(H35="","",VLOOKUP(H35,#REF!,3,FALSE))</f>
      </c>
      <c r="J36" s="24">
        <f>IF(E35="","",1)</f>
      </c>
    </row>
    <row r="37" spans="2:9" ht="27" customHeight="1" hidden="1">
      <c r="B37" s="14" t="s">
        <v>20</v>
      </c>
      <c r="C37" s="15" t="s">
        <v>17</v>
      </c>
      <c r="D37" s="89"/>
      <c r="E37" s="90">
        <f>IF(D37="","",VLOOKUP(D37,#REF!,2,FALSE))</f>
      </c>
      <c r="F37" s="91"/>
      <c r="G37" s="90">
        <f>IF(F37="","",VLOOKUP(F37,#REF!,2,FALSE))</f>
      </c>
      <c r="H37" s="91"/>
      <c r="I37" s="92">
        <f>IF(H37="","",VLOOKUP(H37,#REF!,2,FALSE))</f>
      </c>
    </row>
    <row r="38" spans="2:9" ht="27.75" customHeight="1" hidden="1" thickBot="1">
      <c r="B38" s="16"/>
      <c r="C38" s="93">
        <v>33418</v>
      </c>
      <c r="D38" s="94">
        <f>IF(D37="","",VLOOKUP(D37,#REF!,4,FALSE))</f>
      </c>
      <c r="E38" s="95">
        <f>IF(D37="","",VLOOKUP(D37,#REF!,3,FALSE))</f>
      </c>
      <c r="F38" s="96">
        <f>IF(F37="","",VLOOKUP(F37,#REF!,4,FALSE))</f>
      </c>
      <c r="G38" s="95">
        <f>IF(F37="","",VLOOKUP(F37,#REF!,3,FALSE))</f>
      </c>
      <c r="H38" s="96">
        <f>IF(H37="","",VLOOKUP(H37,#REF!,4,FALSE))</f>
      </c>
      <c r="I38" s="97">
        <f>IF(H37="","",VLOOKUP(H37,#REF!,3,FALSE))</f>
      </c>
    </row>
    <row r="39" spans="2:9" ht="6" customHeight="1" hidden="1" thickBot="1">
      <c r="B39" s="17"/>
      <c r="C39" s="17"/>
      <c r="D39" s="18"/>
      <c r="E39" s="17"/>
      <c r="G39" s="17"/>
      <c r="I39" s="17"/>
    </row>
    <row r="40" spans="2:11" ht="27" customHeight="1" hidden="1">
      <c r="B40" s="10" t="s">
        <v>18</v>
      </c>
      <c r="C40" s="11" t="s">
        <v>19</v>
      </c>
      <c r="D40" s="81"/>
      <c r="E40" s="82">
        <f>IF(D40="","",VLOOKUP(D40,#REF!,2,FALSE))</f>
      </c>
      <c r="F40" s="83"/>
      <c r="G40" s="82">
        <f>IF(F40="","",VLOOKUP(F40,#REF!,2,FALSE))</f>
      </c>
      <c r="H40" s="83"/>
      <c r="I40" s="84">
        <f>IF(H40="","",VLOOKUP(H40,#REF!,2,FALSE))</f>
      </c>
      <c r="K40" s="23">
        <f>COUNTA(D40,F40,H40,D42,F42,H42)</f>
        <v>0</v>
      </c>
    </row>
    <row r="41" spans="2:10" ht="27" customHeight="1" hidden="1" thickBot="1">
      <c r="B41" s="12" t="s">
        <v>26</v>
      </c>
      <c r="C41" s="13" t="s">
        <v>35</v>
      </c>
      <c r="D41" s="85">
        <f>IF(D40="","",VLOOKUP(D40,#REF!,4,FALSE))</f>
      </c>
      <c r="E41" s="86">
        <f>IF(D40="","",VLOOKUP(D40,#REF!,3,FALSE))</f>
      </c>
      <c r="F41" s="87">
        <f>IF(F40="","",VLOOKUP(F40,#REF!,4,FALSE))</f>
      </c>
      <c r="G41" s="86">
        <f>IF(F40="","",VLOOKUP(F40,#REF!,3,FALSE))</f>
      </c>
      <c r="H41" s="87">
        <f>IF(H40="","",VLOOKUP(H40,#REF!,4,FALSE))</f>
      </c>
      <c r="I41" s="88">
        <f>IF(H40="","",VLOOKUP(H40,#REF!,3,FALSE))</f>
      </c>
      <c r="J41" s="24">
        <f>IF(E40="","",1)</f>
      </c>
    </row>
    <row r="42" spans="2:9" ht="27" customHeight="1" hidden="1">
      <c r="B42" s="14" t="s">
        <v>20</v>
      </c>
      <c r="C42" s="15" t="s">
        <v>17</v>
      </c>
      <c r="D42" s="89"/>
      <c r="E42" s="90">
        <f>IF(D42="","",VLOOKUP(D42,#REF!,2,FALSE))</f>
      </c>
      <c r="F42" s="91"/>
      <c r="G42" s="90">
        <f>IF(F42="","",VLOOKUP(F42,#REF!,2,FALSE))</f>
      </c>
      <c r="H42" s="91"/>
      <c r="I42" s="92">
        <f>IF(H42="","",VLOOKUP(H42,#REF!,2,FALSE))</f>
      </c>
    </row>
    <row r="43" spans="2:9" ht="27.75" customHeight="1" hidden="1" thickBot="1">
      <c r="B43" s="16"/>
      <c r="C43" s="93">
        <v>5139</v>
      </c>
      <c r="D43" s="94">
        <f>IF(D42="","",VLOOKUP(D42,#REF!,4,FALSE))</f>
      </c>
      <c r="E43" s="95">
        <f>IF(D42="","",VLOOKUP(D42,#REF!,3,FALSE))</f>
      </c>
      <c r="F43" s="96">
        <f>IF(F42="","",VLOOKUP(F42,#REF!,4,FALSE))</f>
      </c>
      <c r="G43" s="95">
        <f>IF(F42="","",VLOOKUP(F42,#REF!,3,FALSE))</f>
      </c>
      <c r="H43" s="96">
        <f>IF(H42="","",VLOOKUP(H42,#REF!,4,FALSE))</f>
      </c>
      <c r="I43" s="97">
        <f>IF(H42="","",VLOOKUP(H42,#REF!,3,FALSE))</f>
      </c>
    </row>
    <row r="44" spans="2:9" ht="6" customHeight="1" hidden="1" thickBot="1">
      <c r="B44" s="17"/>
      <c r="C44" s="17"/>
      <c r="D44" s="18"/>
      <c r="E44" s="17"/>
      <c r="G44" s="17"/>
      <c r="I44" s="17"/>
    </row>
    <row r="45" spans="2:11" ht="27" customHeight="1" hidden="1">
      <c r="B45" s="10" t="s">
        <v>18</v>
      </c>
      <c r="C45" s="11" t="s">
        <v>19</v>
      </c>
      <c r="D45" s="81"/>
      <c r="E45" s="82">
        <f>IF(D45="","",VLOOKUP(D45,#REF!,2,FALSE))</f>
      </c>
      <c r="F45" s="83"/>
      <c r="G45" s="82">
        <f>IF(F45="","",VLOOKUP(F45,#REF!,2,FALSE))</f>
      </c>
      <c r="H45" s="83"/>
      <c r="I45" s="84">
        <f>IF(H45="","",VLOOKUP(H45,#REF!,2,FALSE))</f>
      </c>
      <c r="K45" s="23">
        <f>COUNTA(D45,F45,H45,D47,F47,H47)</f>
        <v>0</v>
      </c>
    </row>
    <row r="46" spans="2:10" ht="27" customHeight="1" hidden="1" thickBot="1">
      <c r="B46" s="12" t="s">
        <v>26</v>
      </c>
      <c r="C46" s="13" t="s">
        <v>36</v>
      </c>
      <c r="D46" s="85">
        <f>IF(D45="","",VLOOKUP(D45,#REF!,4,FALSE))</f>
      </c>
      <c r="E46" s="86">
        <f>IF(D45="","",VLOOKUP(D45,#REF!,3,FALSE))</f>
      </c>
      <c r="F46" s="87">
        <f>IF(F45="","",VLOOKUP(F45,#REF!,4,FALSE))</f>
      </c>
      <c r="G46" s="86">
        <f>IF(F45="","",VLOOKUP(F45,#REF!,3,FALSE))</f>
      </c>
      <c r="H46" s="87">
        <f>IF(H45="","",VLOOKUP(H45,#REF!,4,FALSE))</f>
      </c>
      <c r="I46" s="88">
        <f>IF(H45="","",VLOOKUP(H45,#REF!,3,FALSE))</f>
      </c>
      <c r="J46" s="24">
        <f>IF(E45="","",1)</f>
      </c>
    </row>
    <row r="47" spans="2:9" ht="27" customHeight="1" hidden="1">
      <c r="B47" s="14" t="s">
        <v>20</v>
      </c>
      <c r="C47" s="15" t="s">
        <v>17</v>
      </c>
      <c r="D47" s="89"/>
      <c r="E47" s="90">
        <f>IF(D47="","",VLOOKUP(D47,#REF!,2,FALSE))</f>
      </c>
      <c r="F47" s="91"/>
      <c r="G47" s="90">
        <f>IF(F47="","",VLOOKUP(F47,#REF!,2,FALSE))</f>
      </c>
      <c r="H47" s="91"/>
      <c r="I47" s="92">
        <f>IF(H47="","",VLOOKUP(H47,#REF!,2,FALSE))</f>
      </c>
    </row>
    <row r="48" spans="2:9" ht="27.75" customHeight="1" hidden="1" thickBot="1">
      <c r="B48" s="16"/>
      <c r="C48" s="93">
        <v>40874</v>
      </c>
      <c r="D48" s="94">
        <f>IF(D47="","",VLOOKUP(D47,#REF!,4,FALSE))</f>
      </c>
      <c r="E48" s="95">
        <f>IF(D47="","",VLOOKUP(D47,#REF!,3,FALSE))</f>
      </c>
      <c r="F48" s="96">
        <f>IF(F47="","",VLOOKUP(F47,#REF!,4,FALSE))</f>
      </c>
      <c r="G48" s="95">
        <f>IF(F47="","",VLOOKUP(F47,#REF!,3,FALSE))</f>
      </c>
      <c r="H48" s="96">
        <f>IF(H47="","",VLOOKUP(H47,#REF!,4,FALSE))</f>
      </c>
      <c r="I48" s="97">
        <f>IF(H47="","",VLOOKUP(H47,#REF!,3,FALSE))</f>
      </c>
    </row>
    <row r="49" spans="2:5" ht="6" customHeight="1" hidden="1" thickBot="1">
      <c r="B49" s="17"/>
      <c r="C49" s="17"/>
      <c r="D49" s="18"/>
      <c r="E49" s="17"/>
    </row>
    <row r="50" spans="2:11" ht="27" customHeight="1" hidden="1">
      <c r="B50" s="10" t="s">
        <v>18</v>
      </c>
      <c r="C50" s="11" t="s">
        <v>19</v>
      </c>
      <c r="D50" s="81"/>
      <c r="E50" s="82">
        <f>IF(D50="","",VLOOKUP(D50,#REF!,2,FALSE))</f>
      </c>
      <c r="F50" s="83"/>
      <c r="G50" s="82">
        <f>IF(F50="","",VLOOKUP(F50,#REF!,2,FALSE))</f>
      </c>
      <c r="H50" s="83"/>
      <c r="I50" s="84">
        <f>IF(H50="","",VLOOKUP(H50,#REF!,2,FALSE))</f>
      </c>
      <c r="K50" s="23">
        <f>COUNTA(D50,F50,H50,D52,F52,H52)</f>
        <v>0</v>
      </c>
    </row>
    <row r="51" spans="2:10" ht="27" customHeight="1" hidden="1" thickBot="1">
      <c r="B51" s="12" t="s">
        <v>25</v>
      </c>
      <c r="C51" s="13" t="s">
        <v>35</v>
      </c>
      <c r="D51" s="85">
        <f>IF(D50="","",VLOOKUP(D50,#REF!,4,FALSE))</f>
      </c>
      <c r="E51" s="86">
        <f>IF(D50="","",VLOOKUP(D50,#REF!,3,FALSE))</f>
      </c>
      <c r="F51" s="87">
        <f>IF(F50="","",VLOOKUP(F50,#REF!,4,FALSE))</f>
      </c>
      <c r="G51" s="86">
        <f>IF(F50="","",VLOOKUP(F50,#REF!,3,FALSE))</f>
      </c>
      <c r="H51" s="87">
        <f>IF(H50="","",VLOOKUP(H50,#REF!,4,FALSE))</f>
      </c>
      <c r="I51" s="88">
        <f>IF(H50="","",VLOOKUP(H50,#REF!,3,FALSE))</f>
      </c>
      <c r="J51" s="24">
        <f>IF(E50="","",1)</f>
      </c>
    </row>
    <row r="52" spans="2:9" ht="27" customHeight="1" hidden="1">
      <c r="B52" s="14" t="s">
        <v>20</v>
      </c>
      <c r="C52" s="15" t="s">
        <v>17</v>
      </c>
      <c r="D52" s="89"/>
      <c r="E52" s="90">
        <f>IF(D52="","",VLOOKUP(D52,#REF!,2,FALSE))</f>
      </c>
      <c r="F52" s="91"/>
      <c r="G52" s="90">
        <f>IF(F52="","",VLOOKUP(F52,#REF!,2,FALSE))</f>
      </c>
      <c r="H52" s="91"/>
      <c r="I52" s="92">
        <f>IF(H52="","",VLOOKUP(H52,#REF!,2,FALSE))</f>
      </c>
    </row>
    <row r="53" spans="2:9" ht="27.75" customHeight="1" hidden="1" thickBot="1">
      <c r="B53" s="16"/>
      <c r="C53" s="93">
        <v>4539</v>
      </c>
      <c r="D53" s="94">
        <f>IF(D52="","",VLOOKUP(D52,#REF!,4,FALSE))</f>
      </c>
      <c r="E53" s="95">
        <f>IF(D52="","",VLOOKUP(D52,#REF!,3,FALSE))</f>
      </c>
      <c r="F53" s="96">
        <f>IF(F52="","",VLOOKUP(F52,#REF!,4,FALSE))</f>
      </c>
      <c r="G53" s="95">
        <f>IF(F52="","",VLOOKUP(F52,#REF!,3,FALSE))</f>
      </c>
      <c r="H53" s="96">
        <f>IF(H52="","",VLOOKUP(H52,#REF!,4,FALSE))</f>
      </c>
      <c r="I53" s="97">
        <f>IF(H52="","",VLOOKUP(H52,#REF!,3,FALSE))</f>
      </c>
    </row>
    <row r="54" spans="2:9" ht="6" customHeight="1" hidden="1" thickBot="1">
      <c r="B54" s="17"/>
      <c r="C54" s="17"/>
      <c r="D54" s="18"/>
      <c r="E54" s="17"/>
      <c r="G54" s="17"/>
      <c r="I54" s="17"/>
    </row>
    <row r="55" spans="2:11" ht="27" customHeight="1" hidden="1">
      <c r="B55" s="10" t="s">
        <v>18</v>
      </c>
      <c r="C55" s="11" t="s">
        <v>19</v>
      </c>
      <c r="D55" s="81"/>
      <c r="E55" s="82">
        <f>IF(D55="","",VLOOKUP(D55,#REF!,2,FALSE))</f>
      </c>
      <c r="F55" s="83"/>
      <c r="G55" s="82">
        <f>IF(F55="","",VLOOKUP(F55,#REF!,2,FALSE))</f>
      </c>
      <c r="H55" s="83"/>
      <c r="I55" s="84">
        <f>IF(H55="","",VLOOKUP(H55,#REF!,2,FALSE))</f>
      </c>
      <c r="K55" s="23">
        <f>COUNTA(D55,F55,H55,D57,F57,H57)</f>
        <v>0</v>
      </c>
    </row>
    <row r="56" spans="2:10" ht="27" customHeight="1" hidden="1" thickBot="1">
      <c r="B56" s="12" t="s">
        <v>25</v>
      </c>
      <c r="C56" s="13" t="s">
        <v>36</v>
      </c>
      <c r="D56" s="85">
        <f>IF(D55="","",VLOOKUP(D55,#REF!,4,FALSE))</f>
      </c>
      <c r="E56" s="86">
        <f>IF(D55="","",VLOOKUP(D55,#REF!,3,FALSE))</f>
      </c>
      <c r="F56" s="87">
        <f>IF(F55="","",VLOOKUP(F55,#REF!,4,FALSE))</f>
      </c>
      <c r="G56" s="86">
        <f>IF(F55="","",VLOOKUP(F55,#REF!,3,FALSE))</f>
      </c>
      <c r="H56" s="87">
        <f>IF(H55="","",VLOOKUP(H55,#REF!,4,FALSE))</f>
      </c>
      <c r="I56" s="88">
        <f>IF(H55="","",VLOOKUP(H55,#REF!,3,FALSE))</f>
      </c>
      <c r="J56" s="24">
        <f>IF(E55="","",1)</f>
      </c>
    </row>
    <row r="57" spans="2:9" ht="27" customHeight="1" hidden="1">
      <c r="B57" s="14" t="s">
        <v>20</v>
      </c>
      <c r="C57" s="15" t="s">
        <v>17</v>
      </c>
      <c r="D57" s="89"/>
      <c r="E57" s="90">
        <f>IF(D57="","",VLOOKUP(D57,#REF!,2,FALSE))</f>
      </c>
      <c r="F57" s="91"/>
      <c r="G57" s="90">
        <f>IF(F57="","",VLOOKUP(F57,#REF!,2,FALSE))</f>
      </c>
      <c r="H57" s="91"/>
      <c r="I57" s="92">
        <f>IF(H57="","",VLOOKUP(H57,#REF!,2,FALSE))</f>
      </c>
    </row>
    <row r="58" spans="2:9" ht="27.75" customHeight="1" hidden="1" thickBot="1">
      <c r="B58" s="16"/>
      <c r="C58" s="93">
        <v>33418</v>
      </c>
      <c r="D58" s="94">
        <f>IF(D57="","",VLOOKUP(D57,#REF!,4,FALSE))</f>
      </c>
      <c r="E58" s="95">
        <f>IF(D57="","",VLOOKUP(D57,#REF!,3,FALSE))</f>
      </c>
      <c r="F58" s="96">
        <f>IF(F57="","",VLOOKUP(F57,#REF!,4,FALSE))</f>
      </c>
      <c r="G58" s="95">
        <f>IF(F57="","",VLOOKUP(F57,#REF!,3,FALSE))</f>
      </c>
      <c r="H58" s="96">
        <f>IF(H57="","",VLOOKUP(H57,#REF!,4,FALSE))</f>
      </c>
      <c r="I58" s="97">
        <f>IF(H57="","",VLOOKUP(H57,#REF!,3,FALSE))</f>
      </c>
    </row>
    <row r="59" spans="2:9" ht="6" customHeight="1" hidden="1" thickBot="1">
      <c r="B59" s="17"/>
      <c r="C59" s="17"/>
      <c r="D59" s="18"/>
      <c r="E59" s="17"/>
      <c r="G59" s="17"/>
      <c r="I59" s="17"/>
    </row>
    <row r="60" spans="2:11" ht="27" customHeight="1" hidden="1">
      <c r="B60" s="10" t="s">
        <v>18</v>
      </c>
      <c r="C60" s="11" t="s">
        <v>19</v>
      </c>
      <c r="D60" s="81"/>
      <c r="E60" s="82">
        <f>IF(D60="","",VLOOKUP(D60,#REF!,2,FALSE))</f>
      </c>
      <c r="F60" s="83"/>
      <c r="G60" s="82">
        <f>IF(F60="","",VLOOKUP(F60,#REF!,2,FALSE))</f>
      </c>
      <c r="H60" s="83"/>
      <c r="I60" s="84">
        <f>IF(H60="","",VLOOKUP(H60,#REF!,2,FALSE))</f>
      </c>
      <c r="K60" s="23">
        <f>COUNTA(D60,F60,H60,D62,F62,H62)</f>
        <v>0</v>
      </c>
    </row>
    <row r="61" spans="2:10" ht="27" customHeight="1" hidden="1" thickBot="1">
      <c r="B61" s="12" t="s">
        <v>26</v>
      </c>
      <c r="C61" s="13" t="s">
        <v>35</v>
      </c>
      <c r="D61" s="85">
        <f>IF(D60="","",VLOOKUP(D60,#REF!,4,FALSE))</f>
      </c>
      <c r="E61" s="86">
        <f>IF(D60="","",VLOOKUP(D60,#REF!,3,FALSE))</f>
      </c>
      <c r="F61" s="87">
        <f>IF(F60="","",VLOOKUP(F60,#REF!,4,FALSE))</f>
      </c>
      <c r="G61" s="86">
        <f>IF(F60="","",VLOOKUP(F60,#REF!,3,FALSE))</f>
      </c>
      <c r="H61" s="87">
        <f>IF(H60="","",VLOOKUP(H60,#REF!,4,FALSE))</f>
      </c>
      <c r="I61" s="88">
        <f>IF(H60="","",VLOOKUP(H60,#REF!,3,FALSE))</f>
      </c>
      <c r="J61" s="24">
        <f>IF(E60="","",1)</f>
      </c>
    </row>
    <row r="62" spans="2:9" ht="27" customHeight="1" hidden="1">
      <c r="B62" s="14" t="s">
        <v>20</v>
      </c>
      <c r="C62" s="15" t="s">
        <v>17</v>
      </c>
      <c r="D62" s="89"/>
      <c r="E62" s="90">
        <f>IF(D62="","",VLOOKUP(D62,#REF!,2,FALSE))</f>
      </c>
      <c r="F62" s="91"/>
      <c r="G62" s="90">
        <f>IF(F62="","",VLOOKUP(F62,#REF!,2,FALSE))</f>
      </c>
      <c r="H62" s="91"/>
      <c r="I62" s="92">
        <f>IF(H62="","",VLOOKUP(H62,#REF!,2,FALSE))</f>
      </c>
    </row>
    <row r="63" spans="2:9" ht="27.75" customHeight="1" hidden="1" thickBot="1">
      <c r="B63" s="16"/>
      <c r="C63" s="93">
        <v>5139</v>
      </c>
      <c r="D63" s="94">
        <f>IF(D62="","",VLOOKUP(D62,#REF!,4,FALSE))</f>
      </c>
      <c r="E63" s="95">
        <f>IF(D62="","",VLOOKUP(D62,#REF!,3,FALSE))</f>
      </c>
      <c r="F63" s="96">
        <f>IF(F62="","",VLOOKUP(F62,#REF!,4,FALSE))</f>
      </c>
      <c r="G63" s="95">
        <f>IF(F62="","",VLOOKUP(F62,#REF!,3,FALSE))</f>
      </c>
      <c r="H63" s="96">
        <f>IF(H62="","",VLOOKUP(H62,#REF!,4,FALSE))</f>
      </c>
      <c r="I63" s="97">
        <f>IF(H62="","",VLOOKUP(H62,#REF!,3,FALSE))</f>
      </c>
    </row>
    <row r="64" spans="2:9" ht="6" customHeight="1" hidden="1" thickBot="1">
      <c r="B64" s="17"/>
      <c r="C64" s="17"/>
      <c r="D64" s="18"/>
      <c r="E64" s="17"/>
      <c r="G64" s="17"/>
      <c r="I64" s="17"/>
    </row>
    <row r="65" spans="2:11" ht="27" customHeight="1" hidden="1">
      <c r="B65" s="10" t="s">
        <v>18</v>
      </c>
      <c r="C65" s="11" t="s">
        <v>19</v>
      </c>
      <c r="D65" s="81"/>
      <c r="E65" s="82">
        <f>IF(D65="","",VLOOKUP(D65,#REF!,2,FALSE))</f>
      </c>
      <c r="F65" s="83"/>
      <c r="G65" s="82">
        <f>IF(F65="","",VLOOKUP(F65,#REF!,2,FALSE))</f>
      </c>
      <c r="H65" s="83"/>
      <c r="I65" s="84">
        <f>IF(H65="","",VLOOKUP(H65,#REF!,2,FALSE))</f>
      </c>
      <c r="K65" s="23">
        <f>COUNTA(D65,F65,H65,D67,F67,H67)</f>
        <v>0</v>
      </c>
    </row>
    <row r="66" spans="2:10" ht="27" customHeight="1" hidden="1" thickBot="1">
      <c r="B66" s="12" t="s">
        <v>26</v>
      </c>
      <c r="C66" s="13" t="s">
        <v>36</v>
      </c>
      <c r="D66" s="85">
        <f>IF(D65="","",VLOOKUP(D65,#REF!,4,FALSE))</f>
      </c>
      <c r="E66" s="86">
        <f>IF(D65="","",VLOOKUP(D65,#REF!,3,FALSE))</f>
      </c>
      <c r="F66" s="87">
        <f>IF(F65="","",VLOOKUP(F65,#REF!,4,FALSE))</f>
      </c>
      <c r="G66" s="86">
        <f>IF(F65="","",VLOOKUP(F65,#REF!,3,FALSE))</f>
      </c>
      <c r="H66" s="87">
        <f>IF(H65="","",VLOOKUP(H65,#REF!,4,FALSE))</f>
      </c>
      <c r="I66" s="88">
        <f>IF(H65="","",VLOOKUP(H65,#REF!,3,FALSE))</f>
      </c>
      <c r="J66" s="24">
        <f>IF(E65="","",1)</f>
      </c>
    </row>
    <row r="67" spans="2:9" ht="27" customHeight="1" hidden="1">
      <c r="B67" s="14" t="s">
        <v>20</v>
      </c>
      <c r="C67" s="15" t="s">
        <v>17</v>
      </c>
      <c r="D67" s="89"/>
      <c r="E67" s="90">
        <f>IF(D67="","",VLOOKUP(D67,#REF!,2,FALSE))</f>
      </c>
      <c r="F67" s="91"/>
      <c r="G67" s="90">
        <f>IF(F67="","",VLOOKUP(F67,#REF!,2,FALSE))</f>
      </c>
      <c r="H67" s="91"/>
      <c r="I67" s="92">
        <f>IF(H67="","",VLOOKUP(H67,#REF!,2,FALSE))</f>
      </c>
    </row>
    <row r="68" spans="2:9" ht="27.75" customHeight="1" hidden="1" thickBot="1">
      <c r="B68" s="16"/>
      <c r="C68" s="93">
        <v>40874</v>
      </c>
      <c r="D68" s="94">
        <f>IF(D67="","",VLOOKUP(D67,#REF!,4,FALSE))</f>
      </c>
      <c r="E68" s="95">
        <f>IF(D67="","",VLOOKUP(D67,#REF!,3,FALSE))</f>
      </c>
      <c r="F68" s="96">
        <f>IF(F67="","",VLOOKUP(F67,#REF!,4,FALSE))</f>
      </c>
      <c r="G68" s="95">
        <f>IF(F67="","",VLOOKUP(F67,#REF!,3,FALSE))</f>
      </c>
      <c r="H68" s="96">
        <f>IF(H67="","",VLOOKUP(H67,#REF!,4,FALSE))</f>
      </c>
      <c r="I68" s="97">
        <f>IF(H67="","",VLOOKUP(H67,#REF!,3,FALSE))</f>
      </c>
    </row>
    <row r="69" ht="21" customHeight="1"/>
    <row r="70" ht="21" customHeight="1"/>
  </sheetData>
  <sheetProtection password="CC6F" sheet="1"/>
  <mergeCells count="2">
    <mergeCell ref="B1:F1"/>
    <mergeCell ref="H1:I1"/>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51 I51 E31 I31 G31 E33 G33 G51 E53 G53 E36 I36 G36 E38 G38 E41 I41 G41 E43 G43 E46 I46 G46 E48 G48 E56 I56 G56 E58 G58 E61 I61 G61 E63 G63 E66 I66 G66 E68 G68"/>
    <dataValidation type="whole" allowBlank="1" showInputMessage="1" showErrorMessage="1" sqref="C53 C33 C38 C43 C48 C58 C63 C68">
      <formula1>1111</formula1>
      <formula2>999999</formula2>
    </dataValidation>
    <dataValidation type="list" allowBlank="1" showInputMessage="1" showErrorMessage="1" sqref="B53 B33 B38 B43 B48 B58 B63 B68">
      <formula1>$L$13:$R$13</formula1>
    </dataValidation>
    <dataValidation type="list" allowBlank="1" showInputMessage="1" showErrorMessage="1" sqref="C51 C31 C36 C41 C46 C56 C61 C66">
      <formula1>$L$11:$M$11</formula1>
    </dataValidation>
    <dataValidation type="list" allowBlank="1" showInputMessage="1" showErrorMessage="1" sqref="B51 B31 B36 B41 B46 B56 B61 B66">
      <formula1>$L$10:$M$10</formula1>
    </dataValidation>
    <dataValidation type="list" allowBlank="1" showInputMessage="1" showErrorMessage="1" sqref="D68 D51 F51 D48 H51 F53 D31 F31 H31 F33 D33 D36 D53 D56 F56 H56 H58 F58 D58 D61 F61 H61 H63 F63 D63 D66 F66 H66 H68 F68 F36 H36 H38 F38 D38 D41 F41 H41 H43 F43 D43 D46 F46 H46 H48 F48">
      <formula1>$L$12:$Q$12</formula1>
    </dataValidation>
  </dataValidations>
  <printOptions/>
  <pageMargins left="0.7086614173228347" right="0.7086614173228347" top="0.5118110236220472" bottom="3.4645669291338583"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T38</cp:lastModifiedBy>
  <cp:lastPrinted>2017-04-27T01:29:00Z</cp:lastPrinted>
  <dcterms:created xsi:type="dcterms:W3CDTF">2009-03-04T01:02:54Z</dcterms:created>
  <dcterms:modified xsi:type="dcterms:W3CDTF">2017-07-06T05:03:25Z</dcterms:modified>
  <cp:category/>
  <cp:version/>
  <cp:contentType/>
  <cp:contentStatus/>
</cp:coreProperties>
</file>