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5025" windowWidth="16605" windowHeight="5070" tabRatio="887" activeTab="2"/>
  </bookViews>
  <sheets>
    <sheet name="注意事項" sheetId="1" r:id="rId1"/>
    <sheet name="個人種目申込一覧表" sheetId="2" r:id="rId2"/>
    <sheet name="リレー申込票" sheetId="3" r:id="rId3"/>
    <sheet name="認知書" sheetId="4" r:id="rId4"/>
    <sheet name="選手データ" sheetId="5" r:id="rId5"/>
  </sheets>
  <definedNames>
    <definedName name="_xlnm.Print_Area" localSheetId="2">'リレー申込票'!$A$1:$I$28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<sst xmlns="http://schemas.openxmlformats.org/spreadsheetml/2006/main" count="573" uniqueCount="194">
  <si>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</si>
  <si>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</si>
  <si>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</si>
  <si>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</si>
  <si>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</si>
  <si>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</si>
  <si>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</si>
  <si>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</si>
  <si>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</si>
  <si>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</si>
  <si>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</si>
  <si>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</si>
  <si>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</si>
  <si>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</si>
  <si>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</si>
  <si>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</si>
  <si>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</si>
  <si>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</si>
  <si>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</si>
  <si>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</si>
  <si>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</si>
  <si>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</si>
  <si>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</si>
  <si>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</si>
  <si>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</si>
  <si>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</si>
  <si>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</si>
  <si>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</si>
  <si>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</si>
  <si>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</si>
  <si>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</si>
  <si>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</si>
  <si>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</si>
  <si>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</si>
  <si>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</si>
  <si>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</si>
  <si>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</si>
  <si>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</si>
  <si>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</si>
  <si>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</si>
  <si>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</si>
  <si>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</si>
  <si>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</si>
  <si>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</si>
  <si>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</si>
  <si>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</si>
  <si>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</si>
  <si>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</si>
  <si>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</si>
  <si>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</si>
  <si>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</si>
  <si>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</si>
  <si>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</si>
  <si>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</si>
  <si>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</si>
  <si>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</si>
  <si>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</si>
  <si>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</si>
  <si>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</si>
  <si>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</si>
  <si>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</si>
  <si>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</si>
  <si>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</si>
  <si>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</si>
  <si>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</si>
  <si>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</si>
  <si>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</si>
  <si>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</si>
  <si>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</si>
  <si>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</si>
  <si>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</si>
  <si>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</si>
  <si>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</si>
  <si>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</si>
  <si>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</si>
  <si>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</si>
  <si>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</si>
  <si>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</si>
  <si>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</si>
  <si>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</si>
  <si>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</si>
  <si>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</si>
  <si>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</si>
  <si>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平成 　　 年 　　 月 　　 日</t>
  </si>
  <si>
    <t>学校名</t>
  </si>
  <si>
    <t>高等学校長</t>
  </si>
  <si>
    <t>印</t>
  </si>
  <si>
    <t>種目名</t>
  </si>
  <si>
    <t>監 督</t>
  </si>
  <si>
    <t>コーチ</t>
  </si>
  <si>
    <t>学校関係者</t>
  </si>
  <si>
    <t>Ａコーチ</t>
  </si>
  <si>
    <t>NO</t>
  </si>
  <si>
    <t>選　手　名</t>
  </si>
  <si>
    <t>Ａ</t>
  </si>
  <si>
    <t>Ｂ</t>
  </si>
  <si>
    <t>Ｃ</t>
  </si>
  <si>
    <t>Ｄ</t>
  </si>
  <si>
    <t>Ｅ</t>
  </si>
  <si>
    <t>生年月日</t>
  </si>
  <si>
    <t>学年</t>
  </si>
  <si>
    <t>身長</t>
  </si>
  <si>
    <t>体重</t>
  </si>
  <si>
    <t>健康状態・その他</t>
  </si>
  <si>
    <t>･</t>
  </si>
  <si>
    <t>生徒マネージャー</t>
  </si>
  <si>
    <t>外部指導者氏名</t>
  </si>
  <si>
    <t>生徒引率職員</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</si>
  <si>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</si>
  <si>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</si>
  <si>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</si>
  <si>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</si>
  <si>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</si>
  <si>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</si>
  <si>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</si>
  <si>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</si>
  <si>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</si>
  <si>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</si>
  <si>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</si>
  <si>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</si>
  <si>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</si>
  <si>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</si>
  <si>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</si>
  <si>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</si>
  <si>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</si>
  <si>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</si>
  <si>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緊急連絡先</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</si>
  <si>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</si>
  <si>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</si>
  <si>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</si>
  <si>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</si>
  <si>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</si>
  <si>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</si>
  <si>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</si>
  <si>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</si>
  <si>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</si>
  <si>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</si>
  <si>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</si>
  <si>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</si>
  <si>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</si>
  <si>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</si>
  <si>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</si>
  <si>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</si>
  <si>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</si>
  <si>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</si>
  <si>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</si>
  <si>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</si>
  <si>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</si>
  <si>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</si>
  <si>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</si>
  <si>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</si>
  <si>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</si>
  <si>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</si>
  <si>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</si>
  <si>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</si>
  <si>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</si>
  <si>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</si>
  <si>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</si>
  <si>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</si>
  <si>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</si>
  <si>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</si>
  <si>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</si>
  <si>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</si>
  <si>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</si>
  <si>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</si>
  <si>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</si>
  <si>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</si>
  <si>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</si>
  <si>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</si>
  <si>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</si>
  <si>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</si>
  <si>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</si>
  <si>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</si>
  <si>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</si>
  <si>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</si>
  <si>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</si>
  <si>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</si>
  <si>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</si>
  <si>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</si>
  <si>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</si>
  <si>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</si>
  <si>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</si>
  <si>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</si>
  <si>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</si>
  <si>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</si>
  <si>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</si>
  <si>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</si>
  <si>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</si>
  <si>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ｵｰﾌﾟﾝ</t>
  </si>
  <si>
    <t>滝沢　孝之</t>
  </si>
  <si>
    <t>090-3146-8957</t>
  </si>
  <si>
    <t>伊藤　尚美</t>
  </si>
  <si>
    <t>平成 27年 4月 27日</t>
  </si>
  <si>
    <t>[ 東信〕地区           長野県高等学校 　〔総合〕 体育大会出場選手認知書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</si>
</sst>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medium"/>
      <bottom/>
    </border>
    <border>
      <left style="thin"/>
      <right style="thin"/>
      <top/>
      <bottom style="medium"/>
    </border>
    <border>
      <left style="thin"/>
      <right/>
      <top/>
      <bottom style="thin"/>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medium"/>
      <right/>
      <top/>
      <bottom style="thin"/>
    </border>
    <border>
      <left/>
      <right style="thin"/>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34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42"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2" fillId="0" borderId="16" xfId="0" applyFont="1" applyBorder="1" applyAlignment="1">
      <alignment horizontal="center" vertical="center" wrapText="1"/>
    </xf>
    <xf numFmtId="0" fontId="0" fillId="0" borderId="17" xfId="0" applyBorder="1" applyAlignment="1">
      <alignment vertical="center" wrapText="1"/>
    </xf>
    <xf numFmtId="0" fontId="6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3" fillId="0" borderId="0" xfId="0" applyFont="1" applyBorder="1" applyAlignment="1">
      <alignment vertical="center"/>
    </xf>
    <xf numFmtId="0" fontId="6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4"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5"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21" xfId="0" applyFont="1" applyBorder="1" applyAlignment="1">
      <alignment horizontal="center" vertical="center"/>
    </xf>
    <xf numFmtId="0" fontId="0" fillId="0" borderId="0" xfId="0" applyFill="1" applyBorder="1" applyAlignment="1">
      <alignment vertical="center"/>
    </xf>
    <xf numFmtId="0" fontId="50" fillId="0" borderId="0" xfId="0" applyFont="1" applyFill="1" applyAlignment="1">
      <alignment vertical="center" wrapText="1"/>
    </xf>
    <xf numFmtId="0" fontId="50" fillId="0" borderId="0" xfId="0" applyFont="1" applyAlignment="1">
      <alignment horizontal="center" vertical="center"/>
    </xf>
    <xf numFmtId="0" fontId="50" fillId="0" borderId="0" xfId="0" applyFont="1" applyAlignment="1">
      <alignment vertical="center"/>
    </xf>
    <xf numFmtId="0" fontId="42" fillId="0" borderId="0" xfId="0" applyFont="1" applyAlignment="1">
      <alignment vertical="center"/>
    </xf>
    <xf numFmtId="0" fontId="0" fillId="0" borderId="0" xfId="0" applyAlignment="1">
      <alignment horizontal="center" vertical="center"/>
    </xf>
    <xf numFmtId="0" fontId="63" fillId="0" borderId="22"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3" fillId="34"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0"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6" fillId="0" borderId="0" xfId="0" applyFont="1" applyAlignment="1">
      <alignment horizontal="center" vertical="center"/>
    </xf>
    <xf numFmtId="0" fontId="66" fillId="0" borderId="0" xfId="0" applyFont="1" applyAlignment="1">
      <alignment vertical="center"/>
    </xf>
    <xf numFmtId="0" fontId="66" fillId="0" borderId="0" xfId="0" applyFont="1" applyBorder="1" applyAlignment="1">
      <alignment vertical="center"/>
    </xf>
    <xf numFmtId="0" fontId="67" fillId="0" borderId="0" xfId="0" applyFont="1" applyFill="1" applyAlignment="1">
      <alignment vertical="center"/>
    </xf>
    <xf numFmtId="0" fontId="66" fillId="0" borderId="0" xfId="0" applyFont="1" applyBorder="1" applyAlignment="1">
      <alignment horizontal="center" vertical="center"/>
    </xf>
    <xf numFmtId="0" fontId="68" fillId="0" borderId="0" xfId="0" applyFont="1" applyBorder="1" applyAlignment="1">
      <alignment vertical="center"/>
    </xf>
    <xf numFmtId="0" fontId="42"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69" fillId="0" borderId="0" xfId="0" applyFont="1" applyAlignment="1">
      <alignment vertical="center"/>
    </xf>
    <xf numFmtId="0" fontId="0" fillId="0" borderId="0" xfId="0" applyAlignment="1">
      <alignment horizontal="center" vertical="center"/>
    </xf>
    <xf numFmtId="0" fontId="70"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1" fillId="0" borderId="14" xfId="0" applyNumberFormat="1" applyFont="1" applyBorder="1" applyAlignment="1">
      <alignment horizontal="center" vertical="center"/>
    </xf>
    <xf numFmtId="49" fontId="71"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0" fillId="3" borderId="49" xfId="0" applyFont="1" applyFill="1" applyBorder="1" applyAlignment="1" applyProtection="1">
      <alignment horizontal="center" vertical="center"/>
      <protection locked="0"/>
    </xf>
    <xf numFmtId="49" fontId="64"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4"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68"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6" fillId="39" borderId="23" xfId="0" applyFont="1" applyFill="1" applyBorder="1" applyAlignment="1">
      <alignment horizontal="center" vertical="top"/>
    </xf>
    <xf numFmtId="0" fontId="66"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68" fillId="0" borderId="14" xfId="0" applyFont="1" applyBorder="1" applyAlignment="1">
      <alignment horizontal="center" vertical="center"/>
    </xf>
    <xf numFmtId="0" fontId="68"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3" fillId="0" borderId="22" xfId="0" applyFont="1" applyFill="1" applyBorder="1" applyAlignment="1" applyProtection="1">
      <alignment horizontal="center" vertical="center" wrapText="1"/>
      <protection/>
    </xf>
    <xf numFmtId="0" fontId="63"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3" fillId="34" borderId="27" xfId="0" applyFont="1" applyFill="1" applyBorder="1" applyAlignment="1" applyProtection="1">
      <alignment horizontal="center" vertical="center" wrapText="1"/>
      <protection/>
    </xf>
    <xf numFmtId="0" fontId="63"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0"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68"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68"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68"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6"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39" borderId="23" xfId="0" applyFont="1" applyFill="1" applyBorder="1" applyAlignment="1">
      <alignment horizontal="center" vertical="top" wrapText="1"/>
    </xf>
    <xf numFmtId="0" fontId="68"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68" fillId="0" borderId="59" xfId="0" applyFont="1" applyBorder="1" applyAlignment="1">
      <alignment horizontal="center" vertical="center"/>
    </xf>
    <xf numFmtId="0" fontId="66"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68" fillId="0" borderId="58" xfId="0" applyFont="1" applyBorder="1" applyAlignment="1">
      <alignment horizontal="center" vertical="center"/>
    </xf>
    <xf numFmtId="0" fontId="68" fillId="0" borderId="56" xfId="0" applyFont="1" applyBorder="1" applyAlignment="1">
      <alignment horizontal="center" vertical="center"/>
    </xf>
    <xf numFmtId="0" fontId="5" fillId="35" borderId="56" xfId="61" applyFont="1" applyFill="1" applyBorder="1" applyAlignment="1">
      <alignment horizontal="center" vertical="center" shrinkToFit="1"/>
      <protection/>
    </xf>
    <xf numFmtId="0" fontId="68" fillId="0" borderId="56" xfId="0" applyFont="1" applyBorder="1" applyAlignment="1">
      <alignment horizontal="center" vertical="center"/>
    </xf>
    <xf numFmtId="0" fontId="68" fillId="0" borderId="58" xfId="0" applyFont="1" applyBorder="1" applyAlignment="1">
      <alignment horizontal="center" vertical="center"/>
    </xf>
    <xf numFmtId="49" fontId="6" fillId="38" borderId="64" xfId="61" applyNumberFormat="1" applyFont="1" applyFill="1" applyBorder="1" applyAlignment="1">
      <alignment horizontal="center" vertical="top" wrapText="1"/>
      <protection/>
    </xf>
    <xf numFmtId="0" fontId="68" fillId="0" borderId="58" xfId="0" applyFont="1" applyBorder="1" applyAlignment="1">
      <alignment horizontal="center" vertical="center"/>
    </xf>
    <xf numFmtId="49" fontId="54" fillId="33" borderId="14" xfId="0" applyNumberFormat="1" applyFont="1" applyFill="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3" borderId="65"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3" fillId="42" borderId="66" xfId="0" applyFont="1" applyFill="1" applyBorder="1" applyAlignment="1">
      <alignment horizontal="left" vertical="top" wrapText="1"/>
    </xf>
    <xf numFmtId="0" fontId="63" fillId="42" borderId="23" xfId="0" applyFont="1" applyFill="1" applyBorder="1" applyAlignment="1">
      <alignment horizontal="left" vertical="top"/>
    </xf>
    <xf numFmtId="0" fontId="63" fillId="42" borderId="67" xfId="0" applyFont="1" applyFill="1" applyBorder="1" applyAlignment="1">
      <alignment horizontal="left" vertical="top"/>
    </xf>
    <xf numFmtId="0" fontId="63" fillId="42" borderId="68" xfId="0" applyFont="1" applyFill="1" applyBorder="1" applyAlignment="1">
      <alignment horizontal="left" vertical="top"/>
    </xf>
    <xf numFmtId="0" fontId="63" fillId="42" borderId="0" xfId="0" applyFont="1" applyFill="1" applyBorder="1" applyAlignment="1">
      <alignment horizontal="left" vertical="top"/>
    </xf>
    <xf numFmtId="0" fontId="63" fillId="42" borderId="69" xfId="0" applyFont="1" applyFill="1" applyBorder="1" applyAlignment="1">
      <alignment horizontal="left" vertical="top"/>
    </xf>
    <xf numFmtId="0" fontId="63" fillId="42" borderId="70" xfId="0" applyFont="1" applyFill="1" applyBorder="1" applyAlignment="1">
      <alignment horizontal="left" vertical="top"/>
    </xf>
    <xf numFmtId="0" fontId="63" fillId="42" borderId="71" xfId="0" applyFont="1" applyFill="1" applyBorder="1" applyAlignment="1">
      <alignment horizontal="left" vertical="top"/>
    </xf>
    <xf numFmtId="0" fontId="63" fillId="42" borderId="28" xfId="0" applyFont="1" applyFill="1" applyBorder="1" applyAlignment="1">
      <alignment horizontal="left" vertical="top"/>
    </xf>
    <xf numFmtId="0" fontId="0" fillId="0" borderId="72" xfId="0" applyBorder="1" applyAlignment="1">
      <alignment horizontal="center" vertical="center"/>
    </xf>
    <xf numFmtId="0" fontId="0" fillId="0" borderId="73" xfId="0" applyBorder="1" applyAlignment="1">
      <alignment horizontal="center" vertical="center"/>
    </xf>
    <xf numFmtId="0" fontId="0" fillId="11" borderId="72" xfId="0" applyFill="1" applyBorder="1" applyAlignment="1">
      <alignment horizontal="center" vertical="center"/>
    </xf>
    <xf numFmtId="0" fontId="0" fillId="11" borderId="10" xfId="0" applyFill="1" applyBorder="1" applyAlignment="1">
      <alignment horizontal="center"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74"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75"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6" xfId="0" applyFill="1" applyBorder="1" applyAlignment="1">
      <alignment horizontal="center" vertical="center"/>
    </xf>
    <xf numFmtId="0" fontId="0" fillId="43" borderId="77" xfId="0" applyFill="1" applyBorder="1" applyAlignment="1">
      <alignment horizontal="center" vertical="center"/>
    </xf>
    <xf numFmtId="0" fontId="0" fillId="0" borderId="78" xfId="0" applyFill="1" applyBorder="1" applyAlignment="1" applyProtection="1">
      <alignment horizontal="center" vertical="center"/>
      <protection/>
    </xf>
    <xf numFmtId="0" fontId="0" fillId="0" borderId="79" xfId="0" applyFill="1" applyBorder="1" applyAlignment="1" applyProtection="1">
      <alignment horizontal="center" vertical="center"/>
      <protection/>
    </xf>
    <xf numFmtId="0" fontId="0" fillId="0" borderId="78"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3" xfId="0" applyBorder="1" applyAlignment="1">
      <alignment horizontal="center" vertical="center" wrapText="1"/>
    </xf>
    <xf numFmtId="0" fontId="0" fillId="0" borderId="44" xfId="0" applyBorder="1" applyAlignment="1">
      <alignment horizontal="center" vertical="center"/>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80" xfId="0" applyNumberFormat="1" applyFill="1" applyBorder="1" applyAlignment="1">
      <alignment horizontal="center" vertical="center"/>
    </xf>
    <xf numFmtId="49" fontId="0" fillId="34" borderId="81"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75" xfId="0" applyNumberFormat="1" applyFill="1" applyBorder="1" applyAlignment="1" applyProtection="1">
      <alignment horizontal="center" vertical="center"/>
      <protection locked="0"/>
    </xf>
    <xf numFmtId="0" fontId="60" fillId="0" borderId="20" xfId="0" applyFont="1" applyBorder="1" applyAlignment="1">
      <alignment horizontal="center" vertical="center" wrapText="1"/>
    </xf>
    <xf numFmtId="0" fontId="60"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34" borderId="15"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63" fillId="0" borderId="66" xfId="0" applyFont="1" applyFill="1" applyBorder="1" applyAlignment="1">
      <alignment horizontal="left" vertical="top" wrapText="1"/>
    </xf>
    <xf numFmtId="0" fontId="63" fillId="0" borderId="23" xfId="0" applyFont="1" applyFill="1" applyBorder="1" applyAlignment="1">
      <alignment horizontal="left" vertical="top" wrapText="1"/>
    </xf>
    <xf numFmtId="0" fontId="63" fillId="0" borderId="67" xfId="0" applyFont="1" applyFill="1" applyBorder="1" applyAlignment="1">
      <alignment horizontal="left" vertical="top" wrapText="1"/>
    </xf>
    <xf numFmtId="0" fontId="63" fillId="0" borderId="68"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69" xfId="0" applyFont="1" applyFill="1" applyBorder="1" applyAlignment="1">
      <alignment horizontal="left" vertical="top" wrapText="1"/>
    </xf>
    <xf numFmtId="0" fontId="63" fillId="0" borderId="70" xfId="0" applyFont="1" applyFill="1" applyBorder="1" applyAlignment="1">
      <alignment horizontal="left" vertical="top" wrapText="1"/>
    </xf>
    <xf numFmtId="0" fontId="63" fillId="0" borderId="71" xfId="0" applyFont="1" applyFill="1" applyBorder="1" applyAlignment="1">
      <alignment horizontal="left" vertical="top" wrapText="1"/>
    </xf>
    <xf numFmtId="0" fontId="63" fillId="0" borderId="28" xfId="0" applyFont="1" applyFill="1" applyBorder="1" applyAlignment="1">
      <alignment horizontal="left" vertical="top" wrapText="1"/>
    </xf>
    <xf numFmtId="0" fontId="6" fillId="0" borderId="0" xfId="62" applyNumberFormat="1" applyFont="1" applyBorder="1" applyAlignment="1" applyProtection="1">
      <alignment horizontal="center" vertical="center"/>
      <protection/>
    </xf>
    <xf numFmtId="0" fontId="11" fillId="0" borderId="82"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11" fillId="0" borderId="14" xfId="62" applyNumberFormat="1" applyFont="1" applyBorder="1" applyAlignment="1" applyProtection="1">
      <alignment horizontal="center" vertical="center"/>
      <protection/>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9" fillId="0" borderId="61" xfId="62" applyNumberFormat="1" applyFont="1" applyBorder="1" applyAlignment="1" applyProtection="1">
      <alignment horizontal="center" vertical="center"/>
      <protection/>
    </xf>
    <xf numFmtId="0" fontId="9" fillId="0" borderId="83" xfId="62" applyNumberFormat="1" applyFont="1" applyBorder="1" applyAlignment="1" applyProtection="1">
      <alignment horizontal="center" vertical="center"/>
      <protection/>
    </xf>
    <xf numFmtId="0" fontId="6" fillId="0" borderId="74" xfId="62" applyNumberFormat="1" applyFont="1" applyBorder="1" applyAlignment="1" applyProtection="1">
      <alignment horizontal="center" vertical="center"/>
      <protection/>
    </xf>
    <xf numFmtId="0" fontId="6" fillId="0" borderId="82" xfId="62" applyNumberFormat="1" applyFont="1" applyBorder="1" applyAlignment="1" applyProtection="1">
      <alignment horizontal="center" vertical="center"/>
      <protection/>
    </xf>
    <xf numFmtId="0" fontId="6" fillId="0" borderId="81" xfId="62" applyNumberFormat="1" applyFont="1" applyBorder="1" applyAlignment="1" applyProtection="1">
      <alignment horizontal="center" vertical="center"/>
      <protection/>
    </xf>
    <xf numFmtId="49" fontId="11" fillId="0" borderId="74" xfId="62" applyNumberFormat="1" applyFont="1" applyBorder="1" applyAlignment="1" applyProtection="1">
      <alignment horizontal="center" vertical="center"/>
      <protection/>
    </xf>
    <xf numFmtId="0" fontId="11" fillId="0" borderId="81"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11" fillId="0" borderId="74"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6" fillId="0" borderId="14"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49" fontId="10" fillId="0" borderId="82" xfId="62" applyNumberFormat="1" applyFont="1" applyBorder="1" applyAlignment="1" applyProtection="1">
      <alignment horizontal="center" vertical="center"/>
      <protection/>
    </xf>
    <xf numFmtId="0" fontId="10" fillId="0" borderId="82" xfId="62" applyNumberFormat="1" applyFont="1" applyBorder="1" applyAlignment="1" applyProtection="1">
      <alignment horizontal="center" vertical="center"/>
      <protection/>
    </xf>
    <xf numFmtId="0" fontId="6" fillId="0" borderId="0" xfId="62" applyNumberFormat="1" applyFont="1" applyAlignment="1" applyProtection="1">
      <alignment horizontal="center" vertical="center"/>
      <protection/>
    </xf>
    <xf numFmtId="0" fontId="13" fillId="0" borderId="82"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49" fontId="9" fillId="0" borderId="61" xfId="62" applyNumberFormat="1" applyFont="1" applyBorder="1" applyAlignment="1" applyProtection="1">
      <alignment horizontal="center" vertical="center"/>
      <protection/>
    </xf>
    <xf numFmtId="0" fontId="7" fillId="0" borderId="62" xfId="62" applyNumberFormat="1" applyFont="1" applyBorder="1" applyAlignment="1" applyProtection="1">
      <alignment vertical="top"/>
      <protection/>
    </xf>
    <xf numFmtId="0" fontId="7" fillId="0" borderId="61" xfId="62" applyNumberFormat="1" applyFont="1" applyBorder="1" applyAlignment="1" applyProtection="1">
      <alignment vertical="top"/>
      <protection/>
    </xf>
    <xf numFmtId="0" fontId="10" fillId="0" borderId="0"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1" fillId="0" borderId="82" xfId="62" applyNumberFormat="1" applyFont="1" applyBorder="1" applyAlignment="1" applyProtection="1">
      <alignment horizontal="center" vertical="center"/>
      <protection locked="0"/>
    </xf>
    <xf numFmtId="0" fontId="72" fillId="0" borderId="0" xfId="62" applyNumberFormat="1" applyFont="1" applyBorder="1" applyAlignment="1" applyProtection="1">
      <alignment horizontal="center" vertical="center"/>
      <protection/>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0" fontId="68" fillId="0" borderId="59" xfId="0" applyFont="1" applyBorder="1" applyAlignment="1">
      <alignment horizontal="center" vertical="center"/>
    </xf>
    <xf numFmtId="0" fontId="68" fillId="0" borderId="84" xfId="0" applyFont="1" applyBorder="1" applyAlignment="1">
      <alignment horizontal="center" vertical="center"/>
    </xf>
    <xf numFmtId="0" fontId="68" fillId="0" borderId="57" xfId="0"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0" fontId="66" fillId="0" borderId="14" xfId="0" applyFont="1" applyBorder="1" applyAlignment="1">
      <alignment horizontal="center" vertical="center"/>
    </xf>
    <xf numFmtId="49" fontId="68" fillId="0" borderId="74" xfId="0" applyNumberFormat="1" applyFont="1" applyBorder="1" applyAlignment="1">
      <alignment horizontal="center" vertical="center"/>
    </xf>
    <xf numFmtId="49" fontId="68" fillId="0" borderId="82" xfId="0" applyNumberFormat="1" applyFont="1" applyBorder="1" applyAlignment="1">
      <alignment horizontal="center" vertical="center"/>
    </xf>
    <xf numFmtId="14" fontId="5" fillId="0" borderId="58" xfId="0" applyNumberFormat="1" applyFont="1" applyBorder="1" applyAlignment="1">
      <alignment horizontal="center" vertical="center"/>
    </xf>
    <xf numFmtId="0" fontId="66" fillId="38" borderId="79" xfId="0" applyFont="1" applyFill="1" applyBorder="1" applyAlignment="1">
      <alignment horizontal="center" vertical="top" wrapText="1"/>
    </xf>
    <xf numFmtId="14" fontId="66" fillId="0" borderId="58" xfId="0" applyNumberFormat="1" applyFont="1" applyBorder="1" applyAlignment="1">
      <alignment horizontal="center" vertical="center"/>
    </xf>
    <xf numFmtId="0" fontId="66" fillId="0" borderId="63" xfId="0" applyFont="1" applyBorder="1" applyAlignment="1">
      <alignment horizontal="center" vertical="center"/>
    </xf>
    <xf numFmtId="0" fontId="66" fillId="0" borderId="56" xfId="0" applyFont="1" applyBorder="1" applyAlignment="1">
      <alignment horizontal="center" vertical="center"/>
    </xf>
    <xf numFmtId="0" fontId="66" fillId="0" borderId="58" xfId="0" applyFont="1" applyBorder="1" applyAlignment="1">
      <alignment horizontal="center" vertical="center"/>
    </xf>
    <xf numFmtId="0" fontId="66" fillId="39" borderId="82" xfId="0" applyFont="1" applyFill="1" applyBorder="1" applyAlignment="1">
      <alignment horizontal="center"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zoomScalePageLayoutView="0" workbookViewId="0" topLeftCell="A7">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09" t="s">
        <v>144</v>
      </c>
      <c r="C2" s="209"/>
      <c r="D2" s="209"/>
      <c r="E2" s="209"/>
    </row>
    <row r="3" spans="1:5" ht="18.75">
      <c r="A3" s="159"/>
      <c r="B3" s="160"/>
      <c r="C3" s="160"/>
      <c r="D3" s="160"/>
      <c r="E3" s="160"/>
    </row>
    <row r="4" spans="1:5" ht="18.75">
      <c r="A4" s="159"/>
      <c r="B4" s="159"/>
      <c r="C4" s="210" t="s">
        <v>145</v>
      </c>
      <c r="D4" s="210"/>
      <c r="E4" s="210"/>
    </row>
    <row r="5" spans="1:5" ht="18.75">
      <c r="A5" s="159"/>
      <c r="B5" s="159"/>
      <c r="C5" s="159"/>
      <c r="D5" s="159" t="s">
        <v>146</v>
      </c>
      <c r="E5" s="159"/>
    </row>
    <row r="6" spans="1:5" ht="18.75">
      <c r="A6" s="159"/>
      <c r="B6" s="159"/>
      <c r="C6" s="159"/>
      <c r="D6" s="159" t="s">
        <v>147</v>
      </c>
      <c r="E6" s="159"/>
    </row>
    <row r="7" spans="1:5" ht="18.75">
      <c r="A7" s="159"/>
      <c r="B7" s="159"/>
      <c r="C7" s="159"/>
      <c r="D7" s="159" t="s">
        <v>148</v>
      </c>
      <c r="E7" s="159"/>
    </row>
    <row r="8" spans="1:5" ht="18.75">
      <c r="A8" s="159"/>
      <c r="B8" s="159"/>
      <c r="C8" s="210" t="s">
        <v>149</v>
      </c>
      <c r="D8" s="210"/>
      <c r="E8" s="210"/>
    </row>
    <row r="9" spans="1:5" ht="18.75">
      <c r="A9" s="159"/>
      <c r="B9" s="159"/>
      <c r="C9" s="159"/>
      <c r="D9" s="159" t="s">
        <v>150</v>
      </c>
      <c r="E9" s="159"/>
    </row>
    <row r="10" spans="1:5" ht="18.75">
      <c r="A10" s="159"/>
      <c r="B10" s="159"/>
      <c r="C10" s="159"/>
      <c r="D10" s="159" t="s">
        <v>151</v>
      </c>
      <c r="E10" s="159"/>
    </row>
    <row r="11" spans="1:5" ht="18.75">
      <c r="A11" s="159"/>
      <c r="B11" s="159"/>
      <c r="C11" s="159"/>
      <c r="D11" s="159" t="s">
        <v>152</v>
      </c>
      <c r="E11" s="159"/>
    </row>
    <row r="12" spans="1:5" ht="18.75">
      <c r="A12" s="159"/>
      <c r="B12" s="159"/>
      <c r="C12" s="159"/>
      <c r="D12" s="159" t="s">
        <v>153</v>
      </c>
      <c r="E12" s="159"/>
    </row>
    <row r="13" spans="1:5" ht="18.75">
      <c r="A13" s="159"/>
      <c r="B13" s="159"/>
      <c r="C13" s="159"/>
      <c r="D13" s="159" t="s">
        <v>154</v>
      </c>
      <c r="E13" s="159"/>
    </row>
    <row r="14" spans="1:5" ht="18.75">
      <c r="A14" s="159"/>
      <c r="B14" s="159"/>
      <c r="C14" s="159"/>
      <c r="D14" s="159" t="s">
        <v>155</v>
      </c>
      <c r="E14" s="159"/>
    </row>
    <row r="15" spans="1:5" ht="18.75">
      <c r="A15" s="159"/>
      <c r="B15" s="159"/>
      <c r="C15" s="159"/>
      <c r="D15" s="159" t="s">
        <v>156</v>
      </c>
      <c r="E15" s="159"/>
    </row>
    <row r="16" spans="1:5" ht="18.75">
      <c r="A16" s="159"/>
      <c r="B16" s="159"/>
      <c r="C16" s="159"/>
      <c r="D16" s="159" t="s">
        <v>157</v>
      </c>
      <c r="E16" s="159"/>
    </row>
    <row r="17" spans="1:5" ht="18.75">
      <c r="A17" s="159"/>
      <c r="B17" s="159"/>
      <c r="C17" s="159"/>
      <c r="D17" s="159" t="s">
        <v>158</v>
      </c>
      <c r="E17" s="159"/>
    </row>
    <row r="18" spans="1:5" ht="18.75">
      <c r="A18" s="159"/>
      <c r="B18" s="159"/>
      <c r="C18" s="210" t="s">
        <v>159</v>
      </c>
      <c r="D18" s="210"/>
      <c r="E18" s="210"/>
    </row>
    <row r="19" spans="1:5" ht="18.75">
      <c r="A19" s="159"/>
      <c r="B19" s="159"/>
      <c r="C19" s="159"/>
      <c r="D19" s="159" t="s">
        <v>160</v>
      </c>
      <c r="E19" s="159"/>
    </row>
    <row r="20" spans="1:5" ht="18.75">
      <c r="A20" s="159"/>
      <c r="B20" s="159"/>
      <c r="C20" s="159"/>
      <c r="D20" s="159" t="s">
        <v>161</v>
      </c>
      <c r="E20" s="159"/>
    </row>
    <row r="21" spans="1:5" ht="18.75">
      <c r="A21" s="159"/>
      <c r="B21" s="159"/>
      <c r="C21" s="159"/>
      <c r="D21" s="159" t="s">
        <v>162</v>
      </c>
      <c r="E21" s="159"/>
    </row>
    <row r="22" spans="1:5" ht="18.75">
      <c r="A22" s="159"/>
      <c r="B22" s="159"/>
      <c r="C22" s="159"/>
      <c r="D22" s="159" t="s">
        <v>163</v>
      </c>
      <c r="E22" s="159"/>
    </row>
    <row r="23" spans="1:5" ht="18.75">
      <c r="A23" s="159"/>
      <c r="B23" s="159"/>
      <c r="C23" s="159"/>
      <c r="D23" s="159" t="s">
        <v>164</v>
      </c>
      <c r="E23" s="159"/>
    </row>
    <row r="24" spans="1:5" ht="18.75">
      <c r="A24" s="159"/>
      <c r="B24" s="159"/>
      <c r="C24" s="159" t="s">
        <v>165</v>
      </c>
      <c r="D24" s="159" t="s">
        <v>166</v>
      </c>
      <c r="E24" s="159"/>
    </row>
    <row r="25" spans="1:5" ht="18.75">
      <c r="A25" s="159"/>
      <c r="B25" s="159"/>
      <c r="C25" s="159"/>
      <c r="D25" s="159" t="s">
        <v>167</v>
      </c>
      <c r="E25" s="159"/>
    </row>
    <row r="26" spans="1:5" ht="18.75">
      <c r="A26" s="159"/>
      <c r="B26" s="159"/>
      <c r="C26" s="159"/>
      <c r="D26" s="159" t="s">
        <v>168</v>
      </c>
      <c r="E26" s="159"/>
    </row>
    <row r="27" spans="1:5" ht="18.75">
      <c r="A27" s="159"/>
      <c r="B27" s="159"/>
      <c r="C27" s="159"/>
      <c r="D27" s="159" t="s">
        <v>169</v>
      </c>
      <c r="E27" s="159"/>
    </row>
    <row r="28" spans="1:5" ht="18.75">
      <c r="A28" s="159"/>
      <c r="B28" s="159"/>
      <c r="C28" s="159"/>
      <c r="D28" s="159" t="s">
        <v>170</v>
      </c>
      <c r="E28" s="159"/>
    </row>
    <row r="29" spans="1:5" ht="18.75">
      <c r="A29" s="159"/>
      <c r="B29" s="159"/>
      <c r="C29" s="159"/>
      <c r="D29" s="159" t="s">
        <v>171</v>
      </c>
      <c r="E29" s="159"/>
    </row>
    <row r="30" spans="1:5" ht="18.75">
      <c r="A30" s="159"/>
      <c r="B30" s="159"/>
      <c r="C30" s="159"/>
      <c r="D30" s="159" t="s">
        <v>172</v>
      </c>
      <c r="E30" s="159"/>
    </row>
    <row r="31" spans="1:5" ht="18.75">
      <c r="A31" s="159"/>
      <c r="B31" s="159"/>
      <c r="C31" s="159"/>
      <c r="D31" s="159" t="s">
        <v>173</v>
      </c>
      <c r="E31" s="159"/>
    </row>
    <row r="32" spans="1:5" ht="18.75">
      <c r="A32" s="159"/>
      <c r="B32" s="159"/>
      <c r="C32" s="159"/>
      <c r="D32" s="159" t="s">
        <v>174</v>
      </c>
      <c r="E32" s="159"/>
    </row>
    <row r="33" spans="1:5" ht="18.75">
      <c r="A33" s="159"/>
      <c r="B33" s="159"/>
      <c r="C33" s="159"/>
      <c r="D33" s="159" t="s">
        <v>175</v>
      </c>
      <c r="E33" s="159"/>
    </row>
    <row r="34" spans="1:5" ht="18.75">
      <c r="A34" s="159"/>
      <c r="B34" s="159"/>
      <c r="C34" s="159"/>
      <c r="D34" s="159" t="s">
        <v>176</v>
      </c>
      <c r="E34" s="159"/>
    </row>
    <row r="35" spans="1:5" ht="18.75">
      <c r="A35" s="159"/>
      <c r="B35" s="159"/>
      <c r="C35" s="159"/>
      <c r="D35" s="159" t="s">
        <v>177</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zoomScalePageLayoutView="0" workbookViewId="0" topLeftCell="A28">
      <selection activeCell="D4" sqref="D4:E4"/>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43" t="s">
        <v>127</v>
      </c>
      <c r="C1" s="243"/>
      <c r="D1" s="243"/>
      <c r="E1" s="243"/>
      <c r="F1" s="243"/>
      <c r="G1" s="230" t="s">
        <v>56</v>
      </c>
      <c r="H1" s="230"/>
      <c r="I1" s="230"/>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41" t="s">
        <v>72</v>
      </c>
      <c r="C3" s="242"/>
      <c r="D3" s="244" t="s">
        <v>22</v>
      </c>
      <c r="E3" s="245"/>
      <c r="F3" s="246" t="s">
        <v>0</v>
      </c>
      <c r="G3" s="242"/>
      <c r="H3" s="245" t="s">
        <v>21</v>
      </c>
      <c r="I3" s="247"/>
      <c r="K3" s="215" t="s">
        <v>179</v>
      </c>
      <c r="L3" s="216"/>
      <c r="M3" s="216"/>
      <c r="N3" s="216"/>
      <c r="O3" s="217"/>
      <c r="P3" s="41"/>
      <c r="Q3" s="41"/>
      <c r="R3" s="42"/>
      <c r="S3" s="41"/>
      <c r="T3" s="41"/>
    </row>
    <row r="4" spans="2:20" ht="27" customHeight="1">
      <c r="B4" s="252" t="s">
        <v>25</v>
      </c>
      <c r="C4" s="253"/>
      <c r="D4" s="254"/>
      <c r="E4" s="255"/>
      <c r="F4" s="254"/>
      <c r="G4" s="256"/>
      <c r="H4" s="254"/>
      <c r="I4" s="257"/>
      <c r="K4" s="218"/>
      <c r="L4" s="219"/>
      <c r="M4" s="219"/>
      <c r="N4" s="219"/>
      <c r="O4" s="220"/>
      <c r="P4" s="33"/>
      <c r="Q4" s="33"/>
      <c r="R4" s="33"/>
      <c r="S4" s="33"/>
      <c r="T4" s="41"/>
    </row>
    <row r="5" spans="2:20" ht="27" customHeight="1">
      <c r="B5" s="248" t="s">
        <v>1</v>
      </c>
      <c r="C5" s="27" t="s">
        <v>2</v>
      </c>
      <c r="D5" s="250"/>
      <c r="E5" s="251"/>
      <c r="F5" s="2" t="s">
        <v>3</v>
      </c>
      <c r="G5" s="236"/>
      <c r="H5" s="237"/>
      <c r="I5" s="238"/>
      <c r="K5" s="218"/>
      <c r="L5" s="219"/>
      <c r="M5" s="219"/>
      <c r="N5" s="219"/>
      <c r="O5" s="220"/>
      <c r="P5" s="33"/>
      <c r="Q5" s="33"/>
      <c r="R5" s="33"/>
      <c r="S5" s="33"/>
      <c r="T5" s="41"/>
    </row>
    <row r="6" spans="2:20" ht="27" customHeight="1" thickBot="1">
      <c r="B6" s="249"/>
      <c r="C6" s="28" t="s">
        <v>4</v>
      </c>
      <c r="D6" s="239"/>
      <c r="E6" s="239"/>
      <c r="F6" s="239"/>
      <c r="G6" s="239"/>
      <c r="H6" s="239"/>
      <c r="I6" s="240"/>
      <c r="K6" s="221"/>
      <c r="L6" s="222"/>
      <c r="M6" s="222"/>
      <c r="N6" s="222"/>
      <c r="O6" s="223"/>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58" t="s">
        <v>51</v>
      </c>
      <c r="C8" s="259"/>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63" t="s">
        <v>5</v>
      </c>
      <c r="C11" s="264" t="s">
        <v>6</v>
      </c>
      <c r="D11" s="231" t="s">
        <v>65</v>
      </c>
      <c r="E11" s="3" t="s">
        <v>2</v>
      </c>
      <c r="F11" s="224" t="s">
        <v>7</v>
      </c>
      <c r="G11" s="231" t="s">
        <v>49</v>
      </c>
      <c r="H11" s="231"/>
      <c r="I11" s="232"/>
      <c r="K11" s="34" t="s">
        <v>8</v>
      </c>
      <c r="Q11" s="72"/>
      <c r="R11" s="72"/>
      <c r="S11" s="72"/>
      <c r="T11" s="71"/>
      <c r="U11" s="70"/>
      <c r="V11" s="70"/>
      <c r="W11" s="70"/>
      <c r="X11" s="70"/>
      <c r="Y11" s="70"/>
    </row>
    <row r="12" spans="2:25" ht="26.25" customHeight="1" thickBot="1">
      <c r="B12" s="249"/>
      <c r="C12" s="265"/>
      <c r="D12" s="265"/>
      <c r="E12" s="17" t="s">
        <v>9</v>
      </c>
      <c r="F12" s="225"/>
      <c r="G12" s="233" t="s">
        <v>50</v>
      </c>
      <c r="H12" s="234"/>
      <c r="I12" s="235"/>
      <c r="K12" s="86" t="s">
        <v>10</v>
      </c>
      <c r="L12" s="93" t="s">
        <v>19</v>
      </c>
      <c r="M12" s="94" t="s">
        <v>20</v>
      </c>
      <c r="N12" s="87"/>
      <c r="O12" s="88"/>
      <c r="Q12" s="69"/>
      <c r="R12" s="71"/>
      <c r="S12" s="73">
        <v>1</v>
      </c>
      <c r="T12" s="71"/>
      <c r="U12" s="70" t="s">
        <v>23</v>
      </c>
      <c r="V12" s="70"/>
      <c r="W12" s="70" t="s">
        <v>129</v>
      </c>
      <c r="X12" s="70" t="s">
        <v>130</v>
      </c>
      <c r="Y12" s="70"/>
    </row>
    <row r="13" spans="2:25" ht="26.25" customHeight="1">
      <c r="B13" s="260" t="s">
        <v>11</v>
      </c>
      <c r="C13" s="227" t="s">
        <v>20</v>
      </c>
      <c r="D13" s="227">
        <v>1234</v>
      </c>
      <c r="E13" s="76" t="s">
        <v>67</v>
      </c>
      <c r="F13" s="226">
        <v>2</v>
      </c>
      <c r="G13" s="77" t="s">
        <v>66</v>
      </c>
      <c r="H13" s="78" t="s">
        <v>43</v>
      </c>
      <c r="I13" s="79"/>
      <c r="K13" s="89" t="s">
        <v>34</v>
      </c>
      <c r="L13" s="95" t="s">
        <v>77</v>
      </c>
      <c r="M13" s="95" t="s">
        <v>77</v>
      </c>
      <c r="N13" s="36"/>
      <c r="O13" s="90"/>
      <c r="Q13" s="69"/>
      <c r="R13" s="71"/>
      <c r="S13" s="73">
        <v>2</v>
      </c>
      <c r="T13" s="71"/>
      <c r="U13" s="70" t="s">
        <v>24</v>
      </c>
      <c r="V13" s="70"/>
      <c r="W13" s="70" t="s">
        <v>131</v>
      </c>
      <c r="X13" s="70" t="s">
        <v>131</v>
      </c>
      <c r="Y13" s="70"/>
    </row>
    <row r="14" spans="2:25" ht="26.25" customHeight="1">
      <c r="B14" s="261"/>
      <c r="C14" s="262"/>
      <c r="D14" s="262"/>
      <c r="E14" s="80" t="s">
        <v>68</v>
      </c>
      <c r="F14" s="227"/>
      <c r="G14" s="81">
        <v>10129</v>
      </c>
      <c r="H14" s="82">
        <v>471</v>
      </c>
      <c r="I14" s="83"/>
      <c r="K14" s="89" t="s">
        <v>35</v>
      </c>
      <c r="L14" s="95" t="s">
        <v>77</v>
      </c>
      <c r="M14" s="95" t="s">
        <v>77</v>
      </c>
      <c r="N14" s="36"/>
      <c r="O14" s="90"/>
      <c r="Q14" s="69"/>
      <c r="R14" s="71"/>
      <c r="S14" s="73">
        <v>3</v>
      </c>
      <c r="T14" s="71"/>
      <c r="U14" s="70" t="s">
        <v>25</v>
      </c>
      <c r="V14" s="70"/>
      <c r="W14" s="70" t="s">
        <v>132</v>
      </c>
      <c r="X14" s="70" t="s">
        <v>132</v>
      </c>
      <c r="Y14" s="70"/>
    </row>
    <row r="15" spans="1:25" ht="27" customHeight="1">
      <c r="A15" s="44">
        <f>COUNTA(E15,E17,E19,E21,E23,E25,E27,E29,E31,E33)</f>
        <v>10</v>
      </c>
      <c r="B15" s="228">
        <v>1</v>
      </c>
      <c r="C15" s="229"/>
      <c r="D15" s="229"/>
      <c r="E15" s="121">
        <f>IF($D15="","",IF($C15="","",IF($C15="男子",VLOOKUP($D15,'選手データ'!$B$2:$H$61,2,FALSE),VLOOKUP($D15,'選手データ'!$K$2:$Q$61,2,FALSE))))</f>
      </c>
      <c r="F15" s="211">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28"/>
      <c r="C16" s="229"/>
      <c r="D16" s="229"/>
      <c r="E16" s="121">
        <f>IF($D15="","",IF($C15="","",IF($C15="男子",VLOOKUP($D15,'選手データ'!$B$2:$H$61,3,FALSE),VLOOKUP($D15,'選手データ'!$K$2:$Q$61,3,FALSE))))</f>
      </c>
      <c r="F16" s="212">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133</v>
      </c>
      <c r="X16" s="70" t="s">
        <v>133</v>
      </c>
      <c r="Y16" s="70"/>
    </row>
    <row r="17" spans="2:25" ht="27" customHeight="1">
      <c r="B17" s="228">
        <v>2</v>
      </c>
      <c r="C17" s="229"/>
      <c r="D17" s="229"/>
      <c r="E17" s="121">
        <f>IF($D17="","",IF($C17="","",IF($C17="男子",VLOOKUP($D17,'選手データ'!$B$2:$H$61,2,FALSE),VLOOKUP($D17,'選手データ'!$K$2:$Q$61,2,FALSE))))</f>
      </c>
      <c r="F17" s="211">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134</v>
      </c>
      <c r="X17" s="70" t="s">
        <v>134</v>
      </c>
      <c r="Y17" s="70"/>
    </row>
    <row r="18" spans="2:25" ht="27" customHeight="1">
      <c r="B18" s="228"/>
      <c r="C18" s="229"/>
      <c r="D18" s="229"/>
      <c r="E18" s="121">
        <f>IF($D17="","",IF($C17="","",IF($C17="男子",VLOOKUP($D17,'選手データ'!$B$2:$H$61,3,FALSE),VLOOKUP($D17,'選手データ'!$K$2:$Q$61,3,FALSE))))</f>
      </c>
      <c r="F18" s="212">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135</v>
      </c>
      <c r="X18" s="70" t="s">
        <v>140</v>
      </c>
      <c r="Y18" s="70"/>
    </row>
    <row r="19" spans="2:25" ht="27" customHeight="1">
      <c r="B19" s="228">
        <v>3</v>
      </c>
      <c r="C19" s="229"/>
      <c r="D19" s="229"/>
      <c r="E19" s="121">
        <f>IF($D19="","",IF($C19="","",IF($C19="男子",VLOOKUP($D19,'選手データ'!$B$2:$H$61,2,FALSE),VLOOKUP($D19,'選手データ'!$K$2:$Q$61,2,FALSE))))</f>
      </c>
      <c r="F19" s="211">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136</v>
      </c>
      <c r="X19" s="70" t="s">
        <v>141</v>
      </c>
      <c r="Y19" s="70"/>
    </row>
    <row r="20" spans="2:25" ht="27" customHeight="1">
      <c r="B20" s="228"/>
      <c r="C20" s="229"/>
      <c r="D20" s="229"/>
      <c r="E20" s="121">
        <f>IF($D19="","",IF($C19="","",IF($C19="男子",VLOOKUP($D19,'選手データ'!$B$2:$H$61,3,FALSE),VLOOKUP($D19,'選手データ'!$K$2:$Q$61,3,FALSE))))</f>
      </c>
      <c r="F20" s="212">
        <f>IF($D20="","",IF($C20="","",IF($C20="男子",VLOOKUP($D20,'選手データ'!$B$2:$H$61,2,FALSE),VLOOKUP($D20,'選手データ'!$K$2:$Q$61,2,FALSE))))</f>
      </c>
      <c r="G20" s="145"/>
      <c r="H20" s="145"/>
      <c r="I20" s="143"/>
      <c r="K20" s="89" t="s">
        <v>128</v>
      </c>
      <c r="L20" s="31" t="s">
        <v>45</v>
      </c>
      <c r="M20" s="95" t="s">
        <v>77</v>
      </c>
      <c r="N20" s="16"/>
      <c r="O20" s="90"/>
      <c r="Q20" s="69"/>
      <c r="R20" s="71"/>
      <c r="S20" s="73"/>
      <c r="T20" s="71"/>
      <c r="U20" s="70"/>
      <c r="V20" s="70"/>
      <c r="W20" s="70" t="s">
        <v>137</v>
      </c>
      <c r="X20" s="70" t="s">
        <v>142</v>
      </c>
      <c r="Y20" s="70"/>
    </row>
    <row r="21" spans="2:25" ht="27" customHeight="1">
      <c r="B21" s="228">
        <v>4</v>
      </c>
      <c r="C21" s="229"/>
      <c r="D21" s="229"/>
      <c r="E21" s="121">
        <f>IF($D21="","",IF($C21="","",IF($C21="男子",VLOOKUP($D21,'選手データ'!$B$2:$H$61,2,FALSE),VLOOKUP($D21,'選手データ'!$K$2:$Q$61,2,FALSE))))</f>
      </c>
      <c r="F21" s="211">
        <f>IF($D21="","",IF($C21="","",IF($C21="男子",VLOOKUP($D21,'選手データ'!$B$2:$H$61,7,FALSE),VLOOKUP($D21,'選手データ'!$K$2:$Q$61,7,FALSE))))</f>
      </c>
      <c r="G21" s="145"/>
      <c r="H21" s="145"/>
      <c r="I21" s="143"/>
      <c r="K21" s="89" t="s">
        <v>119</v>
      </c>
      <c r="L21" s="95" t="s">
        <v>77</v>
      </c>
      <c r="M21" s="31" t="s">
        <v>45</v>
      </c>
      <c r="N21" s="16"/>
      <c r="O21" s="90"/>
      <c r="Q21" s="69"/>
      <c r="R21" s="71"/>
      <c r="S21" s="71"/>
      <c r="T21" s="71"/>
      <c r="U21" s="70"/>
      <c r="V21" s="70"/>
      <c r="W21" t="s">
        <v>138</v>
      </c>
      <c r="X21" s="70" t="s">
        <v>178</v>
      </c>
      <c r="Y21" s="70"/>
    </row>
    <row r="22" spans="2:25" ht="27" customHeight="1">
      <c r="B22" s="228"/>
      <c r="C22" s="229"/>
      <c r="D22" s="229"/>
      <c r="E22" s="121">
        <f>IF($D21="","",IF($C21="","",IF($C21="男子",VLOOKUP($D21,'選手データ'!$B$2:$H$61,3,FALSE),VLOOKUP($D21,'選手データ'!$K$2:$Q$61,3,FALSE))))</f>
      </c>
      <c r="F22" s="212">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139</v>
      </c>
      <c r="X22" t="s">
        <v>12</v>
      </c>
      <c r="Y22" s="70"/>
    </row>
    <row r="23" spans="2:25" ht="27" customHeight="1">
      <c r="B23" s="228">
        <v>5</v>
      </c>
      <c r="C23" s="229"/>
      <c r="D23" s="229"/>
      <c r="E23" s="121">
        <f>IF($D23="","",IF($C23="","",IF($C23="男子",VLOOKUP($D23,'選手データ'!$B$2:$H$61,2,FALSE),VLOOKUP($D23,'選手データ'!$K$2:$Q$61,2,FALSE))))</f>
      </c>
      <c r="F23" s="211">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28"/>
      <c r="C24" s="229"/>
      <c r="D24" s="229"/>
      <c r="E24" s="121">
        <f>IF($D23="","",IF($C23="","",IF($C23="男子",VLOOKUP($D23,'選手データ'!$B$2:$H$61,3,FALSE),VLOOKUP($D23,'選手データ'!$K$2:$Q$61,3,FALSE))))</f>
      </c>
      <c r="F24" s="212">
        <f>IF($D24="","",IF($C24="","",IF($C24="男子",VLOOKUP($D24,'選手データ'!$B$2:$H$61,2,FALSE),VLOOKUP($D24,'選手データ'!$K$2:$Q$61,2,FALSE))))</f>
      </c>
      <c r="G24" s="145"/>
      <c r="H24" s="145"/>
      <c r="I24" s="143"/>
      <c r="K24" s="89" t="s">
        <v>118</v>
      </c>
      <c r="L24" s="95" t="s">
        <v>77</v>
      </c>
      <c r="M24" s="31" t="s">
        <v>45</v>
      </c>
      <c r="N24" s="16"/>
      <c r="O24" s="90"/>
      <c r="R24" s="22"/>
      <c r="S24" s="22"/>
      <c r="T24" s="22"/>
      <c r="W24" t="s">
        <v>42</v>
      </c>
      <c r="X24" t="s">
        <v>43</v>
      </c>
    </row>
    <row r="25" spans="2:24" ht="27" customHeight="1">
      <c r="B25" s="228">
        <v>6</v>
      </c>
      <c r="C25" s="229"/>
      <c r="D25" s="229"/>
      <c r="E25" s="121">
        <f>IF($D25="","",IF($C25="","",IF($C25="男子",VLOOKUP($D25,'選手データ'!$B$2:$H$61,2,FALSE),VLOOKUP($D25,'選手データ'!$K$2:$Q$61,2,FALSE))))</f>
      </c>
      <c r="F25" s="211">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28"/>
      <c r="C26" s="229"/>
      <c r="D26" s="229"/>
      <c r="E26" s="121">
        <f>IF($D25="","",IF($C25="","",IF($C25="男子",VLOOKUP($D25,'選手データ'!$B$2:$H$61,3,FALSE),VLOOKUP($D25,'選手データ'!$K$2:$Q$61,3,FALSE))))</f>
      </c>
      <c r="F26" s="212">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28">
        <v>7</v>
      </c>
      <c r="C27" s="229"/>
      <c r="D27" s="229"/>
      <c r="E27" s="121">
        <f>IF($D27="","",IF($C27="","",IF($C27="男子",VLOOKUP($D27,'選手データ'!$B$2:$H$61,2,FALSE),VLOOKUP($D27,'選手データ'!$K$2:$Q$61,2,FALSE))))</f>
      </c>
      <c r="F27" s="211">
        <f>IF($D27="","",IF($C27="","",IF($C27="男子",VLOOKUP($D27,'選手データ'!$B$2:$H$61,7,FALSE),VLOOKUP($D27,'選手データ'!$K$2:$Q$61,7,FALSE))))</f>
      </c>
      <c r="G27" s="145"/>
      <c r="H27" s="145"/>
      <c r="I27" s="143"/>
      <c r="K27" s="89" t="s">
        <v>42</v>
      </c>
      <c r="L27" s="95" t="s">
        <v>77</v>
      </c>
      <c r="M27" s="208" t="s">
        <v>188</v>
      </c>
      <c r="N27" s="16"/>
      <c r="O27" s="90"/>
      <c r="S27" s="1"/>
      <c r="W27" t="s">
        <v>113</v>
      </c>
      <c r="X27" t="s">
        <v>71</v>
      </c>
    </row>
    <row r="28" spans="2:24" ht="27" customHeight="1">
      <c r="B28" s="228"/>
      <c r="C28" s="229"/>
      <c r="D28" s="229"/>
      <c r="E28" s="121">
        <f>IF($D27="","",IF($C27="","",IF($C27="男子",VLOOKUP($D27,'選手データ'!$B$2:$H$61,3,FALSE),VLOOKUP($D27,'選手データ'!$K$2:$Q$61,3,FALSE))))</f>
      </c>
      <c r="F28" s="212">
        <f>IF($D28="","",IF($C28="","",IF($C28="男子",VLOOKUP($D28,'選手データ'!$B$2:$H$61,2,FALSE),VLOOKUP($D28,'選手データ'!$K$2:$Q$61,2,FALSE))))</f>
      </c>
      <c r="G28" s="145"/>
      <c r="H28" s="145"/>
      <c r="I28" s="143"/>
      <c r="K28" s="89" t="s">
        <v>43</v>
      </c>
      <c r="L28" s="95" t="s">
        <v>77</v>
      </c>
      <c r="M28" s="95" t="s">
        <v>77</v>
      </c>
      <c r="N28" s="16"/>
      <c r="O28" s="90"/>
      <c r="S28" s="1"/>
      <c r="W28" t="s">
        <v>114</v>
      </c>
      <c r="X28" t="s">
        <v>187</v>
      </c>
    </row>
    <row r="29" spans="2:24" ht="27" customHeight="1">
      <c r="B29" s="228">
        <v>8</v>
      </c>
      <c r="C29" s="229"/>
      <c r="D29" s="229"/>
      <c r="E29" s="121">
        <f>IF($D29="","",IF($C29="","",IF($C29="男子",VLOOKUP($D29,'選手データ'!$B$2:$H$61,2,FALSE),VLOOKUP($D29,'選手データ'!$K$2:$Q$61,2,FALSE))))</f>
      </c>
      <c r="F29" s="211">
        <f>IF($D29="","",IF($C29="","",IF($C29="男子",VLOOKUP($D29,'選手データ'!$B$2:$H$61,7,FALSE),VLOOKUP($D29,'選手データ'!$K$2:$Q$61,7,FALSE))))</f>
      </c>
      <c r="G29" s="145"/>
      <c r="H29" s="145"/>
      <c r="I29" s="143"/>
      <c r="K29" s="89" t="s">
        <v>44</v>
      </c>
      <c r="L29" s="95" t="s">
        <v>77</v>
      </c>
      <c r="M29" s="208" t="s">
        <v>188</v>
      </c>
      <c r="N29" s="16"/>
      <c r="O29" s="91"/>
      <c r="S29" s="1"/>
      <c r="W29" t="s">
        <v>115</v>
      </c>
      <c r="X29" t="s">
        <v>111</v>
      </c>
    </row>
    <row r="30" spans="2:24" ht="27" customHeight="1">
      <c r="B30" s="228"/>
      <c r="C30" s="229"/>
      <c r="D30" s="229"/>
      <c r="E30" s="121">
        <f>IF($D29="","",IF($C29="","",IF($C29="男子",VLOOKUP($D29,'選手データ'!$B$2:$H$61,3,FALSE),VLOOKUP($D29,'選手データ'!$K$2:$Q$61,3,FALSE))))</f>
      </c>
      <c r="F30" s="212">
        <f>IF($D30="","",IF($C30="","",IF($C30="男子",VLOOKUP($D30,'選手データ'!$B$2:$H$61,2,FALSE),VLOOKUP($D30,'選手データ'!$K$2:$Q$61,2,FALSE))))</f>
      </c>
      <c r="G30" s="145"/>
      <c r="H30" s="145"/>
      <c r="I30" s="143"/>
      <c r="K30" s="89" t="s">
        <v>70</v>
      </c>
      <c r="L30" s="31" t="s">
        <v>45</v>
      </c>
      <c r="M30" s="95" t="s">
        <v>77</v>
      </c>
      <c r="N30" s="36"/>
      <c r="O30" s="91"/>
      <c r="S30" s="1"/>
      <c r="W30" t="s">
        <v>112</v>
      </c>
      <c r="X30" t="s">
        <v>143</v>
      </c>
    </row>
    <row r="31" spans="2:23" ht="27" customHeight="1">
      <c r="B31" s="228">
        <v>9</v>
      </c>
      <c r="C31" s="229"/>
      <c r="D31" s="229"/>
      <c r="E31" s="121">
        <f>IF($D31="","",IF($C31="","",IF($C31="男子",VLOOKUP($D31,'選手データ'!$B$2:$H$61,2,FALSE),VLOOKUP($D31,'選手データ'!$K$2:$Q$61,2,FALSE))))</f>
      </c>
      <c r="F31" s="211">
        <f>IF($D31="","",IF($C31="","",IF($C31="男子",VLOOKUP($D31,'選手データ'!$B$2:$H$61,7,FALSE),VLOOKUP($D31,'選手データ'!$K$2:$Q$61,7,FALSE))))</f>
      </c>
      <c r="G31" s="145"/>
      <c r="H31" s="145"/>
      <c r="I31" s="143"/>
      <c r="K31" s="89" t="s">
        <v>113</v>
      </c>
      <c r="L31" s="95" t="s">
        <v>77</v>
      </c>
      <c r="M31" s="31" t="s">
        <v>45</v>
      </c>
      <c r="N31" s="36"/>
      <c r="O31" s="91"/>
      <c r="S31" s="1"/>
      <c r="W31" t="s">
        <v>117</v>
      </c>
    </row>
    <row r="32" spans="2:19" ht="27" customHeight="1">
      <c r="B32" s="228"/>
      <c r="C32" s="229"/>
      <c r="D32" s="229"/>
      <c r="E32" s="121">
        <f>IF($D31="","",IF($C31="","",IF($C31="男子",VLOOKUP($D31,'選手データ'!$B$2:$H$61,3,FALSE),VLOOKUP($D31,'選手データ'!$K$2:$Q$61,3,FALSE))))</f>
      </c>
      <c r="F32" s="212">
        <f>IF($D32="","",IF($C32="","",IF($C32="男子",VLOOKUP($D32,'選手データ'!$B$2:$H$61,2,FALSE),VLOOKUP($D32,'選手データ'!$K$2:$Q$61,2,FALSE))))</f>
      </c>
      <c r="G32" s="145"/>
      <c r="H32" s="145"/>
      <c r="I32" s="143"/>
      <c r="K32" s="89" t="s">
        <v>71</v>
      </c>
      <c r="L32" s="31" t="s">
        <v>45</v>
      </c>
      <c r="M32" s="95" t="s">
        <v>77</v>
      </c>
      <c r="N32" s="36"/>
      <c r="O32" s="91"/>
      <c r="S32" s="1"/>
    </row>
    <row r="33" spans="2:15" ht="27" customHeight="1">
      <c r="B33" s="228">
        <v>10</v>
      </c>
      <c r="C33" s="229"/>
      <c r="D33" s="229"/>
      <c r="E33" s="121">
        <f>IF($D33="","",IF($C33="","",IF($C33="男子",VLOOKUP($D33,'選手データ'!$B$2:$H$61,2,FALSE),VLOOKUP($D33,'選手データ'!$K$2:$Q$61,2,FALSE))))</f>
      </c>
      <c r="F33" s="213">
        <f>IF($D33="","",IF($C33="","",IF($C33="男子",VLOOKUP($D33,'選手データ'!$B$2:$H$61,7,FALSE),VLOOKUP($D33,'選手データ'!$K$2:$Q$61,7,FALSE))))</f>
      </c>
      <c r="G33" s="145"/>
      <c r="H33" s="145"/>
      <c r="I33" s="143"/>
      <c r="K33" s="89" t="s">
        <v>114</v>
      </c>
      <c r="L33" s="95" t="s">
        <v>77</v>
      </c>
      <c r="M33" s="31" t="s">
        <v>45</v>
      </c>
      <c r="N33" s="36"/>
      <c r="O33" s="91"/>
    </row>
    <row r="34" spans="2:19" ht="27" customHeight="1" thickBot="1">
      <c r="B34" s="249"/>
      <c r="C34" s="266"/>
      <c r="D34" s="266"/>
      <c r="E34" s="122">
        <f>IF($D33="","",IF($C33="","",IF($C33="男子",VLOOKUP($D33,'選手データ'!$B$2:$H$61,3,FALSE),VLOOKUP($D33,'選手データ'!$K$2:$Q$61,3,FALSE))))</f>
      </c>
      <c r="F34" s="214">
        <f>IF($D34="","",IF($C34="","",IF($C34="男子",VLOOKUP($D34,'選手データ'!$B$2:$H$61,2,FALSE),VLOOKUP($D34,'選手データ'!$K$2:$Q$61,2,FALSE))))</f>
      </c>
      <c r="G34" s="146"/>
      <c r="H34" s="146"/>
      <c r="I34" s="144"/>
      <c r="K34" s="89" t="s">
        <v>115</v>
      </c>
      <c r="L34" s="95" t="s">
        <v>77</v>
      </c>
      <c r="M34" s="31" t="s">
        <v>45</v>
      </c>
      <c r="N34" s="36"/>
      <c r="O34" s="91"/>
      <c r="S34" s="1"/>
    </row>
    <row r="35" spans="1:18" ht="27" customHeight="1">
      <c r="A35" s="44">
        <f>COUNTA(E35,E37,E39,E41,E43,E45,E47,E49,E51,E53)</f>
        <v>10</v>
      </c>
      <c r="B35" s="228">
        <v>11</v>
      </c>
      <c r="C35" s="229"/>
      <c r="D35" s="229"/>
      <c r="E35" s="121">
        <f>IF($D35="","",IF($C35="","",IF($C35="男子",VLOOKUP($D35,'選手データ'!$B$2:$H$61,2,FALSE),VLOOKUP($D35,'選手データ'!$K$2:$Q$61,2,FALSE))))</f>
      </c>
      <c r="F35" s="211">
        <f>IF($D35="","",IF($C35="","",IF($C35="男子",VLOOKUP($D35,'選手データ'!$B$2:$H$61,7,FALSE),VLOOKUP($D35,'選手データ'!$K$2:$Q$61,7,FALSE))))</f>
      </c>
      <c r="G35" s="145"/>
      <c r="H35" s="145"/>
      <c r="I35" s="143"/>
      <c r="K35" s="89" t="s">
        <v>187</v>
      </c>
      <c r="L35" s="31" t="s">
        <v>45</v>
      </c>
      <c r="M35" s="208" t="s">
        <v>188</v>
      </c>
      <c r="N35" s="36"/>
      <c r="O35" s="91"/>
      <c r="P35" s="13"/>
      <c r="Q35" s="14"/>
      <c r="R35" s="10"/>
    </row>
    <row r="36" spans="1:18" ht="27" customHeight="1">
      <c r="A36" s="75">
        <f>COUNTA(G35:I35,G37:I37,G39:I39,G41:I41,G43:I43,G45:I45,G47:I47,G49:I49,G51:I51,G53:I53)</f>
        <v>0</v>
      </c>
      <c r="B36" s="228"/>
      <c r="C36" s="229"/>
      <c r="D36" s="229"/>
      <c r="E36" s="121">
        <f>IF($D35="","",IF($C35="","",IF($C35="男子",VLOOKUP($D35,'選手データ'!$B$2:$H$61,3,FALSE),VLOOKUP($D35,'選手データ'!$K$2:$Q$61,3,FALSE))))</f>
      </c>
      <c r="F36" s="212">
        <f>IF($D36="","",IF($C36="","",IF($C36="男子",VLOOKUP($D36,'選手データ'!$B$2:$H$61,2,FALSE),VLOOKUP($D36,'選手データ'!$K$2:$Q$61,2,FALSE))))</f>
      </c>
      <c r="G36" s="145"/>
      <c r="H36" s="145"/>
      <c r="I36" s="143"/>
      <c r="K36" s="89" t="s">
        <v>111</v>
      </c>
      <c r="L36" s="31" t="s">
        <v>45</v>
      </c>
      <c r="M36" s="95" t="s">
        <v>77</v>
      </c>
      <c r="N36" s="36"/>
      <c r="O36" s="91"/>
      <c r="P36" s="13"/>
      <c r="Q36" s="14"/>
      <c r="R36" s="10"/>
    </row>
    <row r="37" spans="2:18" ht="27" customHeight="1">
      <c r="B37" s="228">
        <v>12</v>
      </c>
      <c r="C37" s="229"/>
      <c r="D37" s="229"/>
      <c r="E37" s="121">
        <f>IF($D37="","",IF($C37="","",IF($C37="男子",VLOOKUP($D37,'選手データ'!$B$2:$H$61,2,FALSE),VLOOKUP($D37,'選手データ'!$K$2:$Q$61,2,FALSE))))</f>
      </c>
      <c r="F37" s="211">
        <f>IF($D37="","",IF($C37="","",IF($C37="男子",VLOOKUP($D37,'選手データ'!$B$2:$H$61,7,FALSE),VLOOKUP($D37,'選手データ'!$K$2:$Q$61,7,FALSE))))</f>
      </c>
      <c r="G37" s="145"/>
      <c r="H37" s="145"/>
      <c r="I37" s="143"/>
      <c r="K37" s="89" t="s">
        <v>112</v>
      </c>
      <c r="L37" s="95" t="s">
        <v>77</v>
      </c>
      <c r="M37" s="31" t="s">
        <v>45</v>
      </c>
      <c r="N37" s="36"/>
      <c r="O37" s="91"/>
      <c r="P37" s="14"/>
      <c r="Q37" s="13"/>
      <c r="R37" s="10"/>
    </row>
    <row r="38" spans="2:18" ht="27" customHeight="1">
      <c r="B38" s="228"/>
      <c r="C38" s="229"/>
      <c r="D38" s="229"/>
      <c r="E38" s="121">
        <f>IF($D37="","",IF($C37="","",IF($C37="男子",VLOOKUP($D37,'選手データ'!$B$2:$H$61,3,FALSE),VLOOKUP($D37,'選手データ'!$K$2:$Q$61,3,FALSE))))</f>
      </c>
      <c r="F38" s="212">
        <f>IF($D38="","",IF($C38="","",IF($C38="男子",VLOOKUP($D38,'選手データ'!$B$2:$H$61,2,FALSE),VLOOKUP($D38,'選手データ'!$K$2:$Q$61,2,FALSE))))</f>
      </c>
      <c r="G38" s="145"/>
      <c r="H38" s="145"/>
      <c r="I38" s="143"/>
      <c r="K38" s="104" t="s">
        <v>116</v>
      </c>
      <c r="L38" s="105" t="s">
        <v>45</v>
      </c>
      <c r="M38" s="95" t="s">
        <v>77</v>
      </c>
      <c r="N38" s="2"/>
      <c r="O38" s="106"/>
      <c r="P38" s="13"/>
      <c r="Q38" s="14"/>
      <c r="R38" s="10"/>
    </row>
    <row r="39" spans="2:18" ht="27" customHeight="1" thickBot="1">
      <c r="B39" s="228">
        <v>13</v>
      </c>
      <c r="C39" s="229"/>
      <c r="D39" s="229"/>
      <c r="E39" s="121">
        <f>IF($D39="","",IF($C39="","",IF($C39="男子",VLOOKUP($D39,'選手データ'!$B$2:$H$61,2,FALSE),VLOOKUP($D39,'選手データ'!$K$2:$Q$61,2,FALSE))))</f>
      </c>
      <c r="F39" s="211">
        <f>IF($D39="","",IF($C39="","",IF($C39="男子",VLOOKUP($D39,'選手データ'!$B$2:$H$61,7,FALSE),VLOOKUP($D39,'選手データ'!$K$2:$Q$61,7,FALSE))))</f>
      </c>
      <c r="G39" s="145"/>
      <c r="H39" s="145"/>
      <c r="I39" s="143"/>
      <c r="K39" s="92" t="s">
        <v>117</v>
      </c>
      <c r="L39" s="96" t="s">
        <v>77</v>
      </c>
      <c r="M39" s="103" t="s">
        <v>45</v>
      </c>
      <c r="N39" s="161"/>
      <c r="O39" s="9"/>
      <c r="P39" s="13"/>
      <c r="Q39" s="14"/>
      <c r="R39" s="10"/>
    </row>
    <row r="40" spans="2:18" ht="27" customHeight="1">
      <c r="B40" s="228"/>
      <c r="C40" s="229"/>
      <c r="D40" s="229"/>
      <c r="E40" s="121">
        <f>IF($D39="","",IF($C39="","",IF($C39="男子",VLOOKUP($D39,'選手データ'!$B$2:$H$61,3,FALSE),VLOOKUP($D39,'選手データ'!$K$2:$Q$61,3,FALSE))))</f>
      </c>
      <c r="F40" s="212">
        <f>IF($D40="","",IF($C40="","",IF($C40="男子",VLOOKUP($D40,'選手データ'!$B$2:$H$61,2,FALSE),VLOOKUP($D40,'選手データ'!$K$2:$Q$61,2,FALSE))))</f>
      </c>
      <c r="G40" s="145"/>
      <c r="H40" s="145"/>
      <c r="I40" s="143"/>
      <c r="K40" s="12"/>
      <c r="L40" s="13"/>
      <c r="M40" s="14"/>
      <c r="N40" s="14"/>
      <c r="O40" s="14"/>
      <c r="P40" s="14"/>
      <c r="Q40" s="14"/>
      <c r="R40" s="10"/>
    </row>
    <row r="41" spans="2:18" ht="27" customHeight="1">
      <c r="B41" s="228">
        <v>14</v>
      </c>
      <c r="C41" s="229"/>
      <c r="D41" s="229"/>
      <c r="E41" s="121">
        <f>IF($D41="","",IF($C41="","",IF($C41="男子",VLOOKUP($D41,'選手データ'!$B$2:$H$61,2,FALSE),VLOOKUP($D41,'選手データ'!$K$2:$Q$61,2,FALSE))))</f>
      </c>
      <c r="F41" s="211">
        <f>IF($D41="","",IF($C41="","",IF($C41="男子",VLOOKUP($D41,'選手データ'!$B$2:$H$61,7,FALSE),VLOOKUP($D41,'選手データ'!$K$2:$Q$61,7,FALSE))))</f>
      </c>
      <c r="G41" s="145"/>
      <c r="H41" s="145"/>
      <c r="I41" s="143"/>
      <c r="K41" s="12"/>
      <c r="L41" s="13"/>
      <c r="M41" s="14"/>
      <c r="N41" s="14"/>
      <c r="O41" s="14"/>
      <c r="P41" s="13"/>
      <c r="Q41" s="14"/>
      <c r="R41" s="10"/>
    </row>
    <row r="42" spans="2:18" ht="27" customHeight="1">
      <c r="B42" s="228"/>
      <c r="C42" s="229"/>
      <c r="D42" s="229"/>
      <c r="E42" s="121">
        <f>IF($D41="","",IF($C41="","",IF($C41="男子",VLOOKUP($D41,'選手データ'!$B$2:$H$61,3,FALSE),VLOOKUP($D41,'選手データ'!$K$2:$Q$61,3,FALSE))))</f>
      </c>
      <c r="F42" s="212">
        <f>IF($D42="","",IF($C42="","",IF($C42="男子",VLOOKUP($D42,'選手データ'!$B$2:$H$61,2,FALSE),VLOOKUP($D42,'選手データ'!$K$2:$Q$61,2,FALSE))))</f>
      </c>
      <c r="G42" s="145"/>
      <c r="H42" s="145"/>
      <c r="I42" s="143"/>
      <c r="K42" s="12"/>
      <c r="L42" s="14"/>
      <c r="M42" s="14"/>
      <c r="N42" s="14"/>
      <c r="O42" s="14"/>
      <c r="P42" s="13"/>
      <c r="Q42" s="14"/>
      <c r="R42" s="10"/>
    </row>
    <row r="43" spans="2:18" ht="27" customHeight="1">
      <c r="B43" s="228">
        <v>15</v>
      </c>
      <c r="C43" s="229"/>
      <c r="D43" s="229"/>
      <c r="E43" s="121">
        <f>IF($D43="","",IF($C43="","",IF($C43="男子",VLOOKUP($D43,'選手データ'!$B$2:$H$61,2,FALSE),VLOOKUP($D43,'選手データ'!$K$2:$Q$61,2,FALSE))))</f>
      </c>
      <c r="F43" s="211">
        <f>IF($D43="","",IF($C43="","",IF($C43="男子",VLOOKUP($D43,'選手データ'!$B$2:$H$61,7,FALSE),VLOOKUP($D43,'選手データ'!$K$2:$Q$61,7,FALSE))))</f>
      </c>
      <c r="G43" s="145"/>
      <c r="H43" s="145"/>
      <c r="I43" s="143"/>
      <c r="K43" s="12"/>
      <c r="L43" s="14"/>
      <c r="M43" s="14"/>
      <c r="N43" s="14"/>
      <c r="O43" s="14"/>
      <c r="P43" s="14"/>
      <c r="Q43" s="14"/>
      <c r="R43" s="10"/>
    </row>
    <row r="44" spans="2:18" ht="27" customHeight="1">
      <c r="B44" s="228"/>
      <c r="C44" s="229"/>
      <c r="D44" s="229"/>
      <c r="E44" s="121">
        <f>IF($D43="","",IF($C43="","",IF($C43="男子",VLOOKUP($D43,'選手データ'!$B$2:$H$61,3,FALSE),VLOOKUP($D43,'選手データ'!$K$2:$Q$61,3,FALSE))))</f>
      </c>
      <c r="F44" s="212">
        <f>IF($D44="","",IF($C44="","",IF($C44="男子",VLOOKUP($D44,'選手データ'!$B$2:$H$61,2,FALSE),VLOOKUP($D44,'選手データ'!$K$2:$Q$61,2,FALSE))))</f>
      </c>
      <c r="G44" s="145"/>
      <c r="H44" s="145"/>
      <c r="I44" s="143"/>
      <c r="K44" s="12"/>
      <c r="L44" s="13"/>
      <c r="M44" s="14"/>
      <c r="N44" s="14"/>
      <c r="O44" s="14"/>
      <c r="P44" s="14"/>
      <c r="Q44" s="14"/>
      <c r="R44" s="10"/>
    </row>
    <row r="45" spans="2:18" ht="27" customHeight="1">
      <c r="B45" s="228">
        <v>16</v>
      </c>
      <c r="C45" s="229"/>
      <c r="D45" s="229"/>
      <c r="E45" s="121">
        <f>IF($D45="","",IF($C45="","",IF($C45="男子",VLOOKUP($D45,'選手データ'!$B$2:$H$61,2,FALSE),VLOOKUP($D45,'選手データ'!$K$2:$Q$61,2,FALSE))))</f>
      </c>
      <c r="F45" s="211">
        <f>IF($D45="","",IF($C45="","",IF($C45="男子",VLOOKUP($D45,'選手データ'!$B$2:$H$61,7,FALSE),VLOOKUP($D45,'選手データ'!$K$2:$Q$61,7,FALSE))))</f>
      </c>
      <c r="G45" s="145"/>
      <c r="H45" s="145"/>
      <c r="I45" s="143"/>
      <c r="K45" s="12"/>
      <c r="L45" s="13"/>
      <c r="M45" s="14"/>
      <c r="N45" s="14"/>
      <c r="O45" s="14"/>
      <c r="P45" s="13"/>
      <c r="Q45" s="14"/>
      <c r="R45" s="10"/>
    </row>
    <row r="46" spans="2:18" ht="27" customHeight="1">
      <c r="B46" s="228"/>
      <c r="C46" s="229"/>
      <c r="D46" s="229"/>
      <c r="E46" s="121">
        <f>IF($D45="","",IF($C45="","",IF($C45="男子",VLOOKUP($D45,'選手データ'!$B$2:$H$61,3,FALSE),VLOOKUP($D45,'選手データ'!$K$2:$Q$61,3,FALSE))))</f>
      </c>
      <c r="F46" s="212">
        <f>IF($D46="","",IF($C46="","",IF($C46="男子",VLOOKUP($D46,'選手データ'!$B$2:$H$61,2,FALSE),VLOOKUP($D46,'選手データ'!$K$2:$Q$61,2,FALSE))))</f>
      </c>
      <c r="G46" s="145"/>
      <c r="H46" s="145"/>
      <c r="I46" s="143"/>
      <c r="K46" s="15"/>
      <c r="L46" s="13"/>
      <c r="M46" s="14"/>
      <c r="N46" s="14"/>
      <c r="O46" s="14"/>
      <c r="P46" s="14"/>
      <c r="Q46" s="14"/>
      <c r="R46" s="10"/>
    </row>
    <row r="47" spans="2:18" ht="27" customHeight="1">
      <c r="B47" s="228">
        <v>17</v>
      </c>
      <c r="C47" s="229"/>
      <c r="D47" s="229"/>
      <c r="E47" s="121">
        <f>IF($D47="","",IF($C47="","",IF($C47="男子",VLOOKUP($D47,'選手データ'!$B$2:$H$61,2,FALSE),VLOOKUP($D47,'選手データ'!$K$2:$Q$61,2,FALSE))))</f>
      </c>
      <c r="F47" s="211">
        <f>IF($D47="","",IF($C47="","",IF($C47="男子",VLOOKUP($D47,'選手データ'!$B$2:$H$61,7,FALSE),VLOOKUP($D47,'選手データ'!$K$2:$Q$61,7,FALSE))))</f>
      </c>
      <c r="G47" s="145"/>
      <c r="H47" s="145"/>
      <c r="I47" s="143"/>
      <c r="K47" s="12"/>
      <c r="L47" s="13"/>
      <c r="M47" s="14"/>
      <c r="N47" s="14"/>
      <c r="O47" s="14"/>
      <c r="P47" s="13"/>
      <c r="Q47" s="14"/>
      <c r="R47" s="10"/>
    </row>
    <row r="48" spans="2:18" ht="27" customHeight="1">
      <c r="B48" s="228"/>
      <c r="C48" s="229"/>
      <c r="D48" s="229"/>
      <c r="E48" s="121">
        <f>IF($D47="","",IF($C47="","",IF($C47="男子",VLOOKUP($D47,'選手データ'!$B$2:$H$61,3,FALSE),VLOOKUP($D47,'選手データ'!$K$2:$Q$61,3,FALSE))))</f>
      </c>
      <c r="F48" s="212">
        <f>IF($D48="","",IF($C48="","",IF($C48="男子",VLOOKUP($D48,'選手データ'!$B$2:$H$61,2,FALSE),VLOOKUP($D48,'選手データ'!$K$2:$Q$61,2,FALSE))))</f>
      </c>
      <c r="G48" s="145"/>
      <c r="H48" s="145"/>
      <c r="I48" s="143"/>
      <c r="K48" s="12"/>
      <c r="L48" s="14"/>
      <c r="M48" s="14"/>
      <c r="N48" s="14"/>
      <c r="O48" s="14"/>
      <c r="P48" s="14"/>
      <c r="Q48" s="14"/>
      <c r="R48" s="10"/>
    </row>
    <row r="49" spans="2:18" ht="27" customHeight="1">
      <c r="B49" s="228">
        <v>18</v>
      </c>
      <c r="C49" s="229"/>
      <c r="D49" s="229"/>
      <c r="E49" s="121">
        <f>IF($D49="","",IF($C49="","",IF($C49="男子",VLOOKUP($D49,'選手データ'!$B$2:$H$61,2,FALSE),VLOOKUP($D49,'選手データ'!$K$2:$Q$61,2,FALSE))))</f>
      </c>
      <c r="F49" s="211">
        <f>IF($D49="","",IF($C49="","",IF($C49="男子",VLOOKUP($D49,'選手データ'!$B$2:$H$61,7,FALSE),VLOOKUP($D49,'選手データ'!$K$2:$Q$61,7,FALSE))))</f>
      </c>
      <c r="G49" s="145"/>
      <c r="H49" s="145"/>
      <c r="I49" s="143"/>
      <c r="K49" s="12"/>
      <c r="L49" s="13"/>
      <c r="M49" s="14"/>
      <c r="N49" s="14"/>
      <c r="O49" s="14"/>
      <c r="P49" s="13"/>
      <c r="Q49" s="14"/>
      <c r="R49" s="10"/>
    </row>
    <row r="50" spans="2:18" ht="27" customHeight="1">
      <c r="B50" s="228"/>
      <c r="C50" s="229"/>
      <c r="D50" s="229"/>
      <c r="E50" s="121">
        <f>IF($D49="","",IF($C49="","",IF($C49="男子",VLOOKUP($D49,'選手データ'!$B$2:$H$61,3,FALSE),VLOOKUP($D49,'選手データ'!$K$2:$Q$61,3,FALSE))))</f>
      </c>
      <c r="F50" s="212">
        <f>IF($D50="","",IF($C50="","",IF($C50="男子",VLOOKUP($D50,'選手データ'!$B$2:$H$61,2,FALSE),VLOOKUP($D50,'選手データ'!$K$2:$Q$61,2,FALSE))))</f>
      </c>
      <c r="G50" s="145"/>
      <c r="H50" s="145"/>
      <c r="I50" s="143"/>
      <c r="K50" s="12"/>
      <c r="L50" s="13"/>
      <c r="M50" s="14"/>
      <c r="N50" s="14"/>
      <c r="O50" s="13"/>
      <c r="P50" s="13"/>
      <c r="Q50" s="14"/>
      <c r="R50" s="10"/>
    </row>
    <row r="51" spans="2:18" ht="27" customHeight="1">
      <c r="B51" s="228">
        <v>19</v>
      </c>
      <c r="C51" s="229"/>
      <c r="D51" s="229"/>
      <c r="E51" s="121">
        <f>IF($D51="","",IF($C51="","",IF($C51="男子",VLOOKUP($D51,'選手データ'!$B$2:$H$61,2,FALSE),VLOOKUP($D51,'選手データ'!$K$2:$Q$61,2,FALSE))))</f>
      </c>
      <c r="F51" s="211">
        <f>IF($D51="","",IF($C51="","",IF($C51="男子",VLOOKUP($D51,'選手データ'!$B$2:$H$61,7,FALSE),VLOOKUP($D51,'選手データ'!$K$2:$Q$61,7,FALSE))))</f>
      </c>
      <c r="G51" s="145"/>
      <c r="H51" s="145"/>
      <c r="I51" s="143"/>
      <c r="K51" s="12"/>
      <c r="L51" s="13"/>
      <c r="M51" s="14"/>
      <c r="N51" s="14"/>
      <c r="O51" s="14"/>
      <c r="P51" s="13"/>
      <c r="Q51" s="14"/>
      <c r="R51" s="10"/>
    </row>
    <row r="52" spans="2:18" ht="27" customHeight="1">
      <c r="B52" s="228"/>
      <c r="C52" s="229"/>
      <c r="D52" s="229"/>
      <c r="E52" s="121">
        <f>IF($D51="","",IF($C51="","",IF($C51="男子",VLOOKUP($D51,'選手データ'!$B$2:$H$61,3,FALSE),VLOOKUP($D51,'選手データ'!$K$2:$Q$61,3,FALSE))))</f>
      </c>
      <c r="F52" s="212">
        <f>IF($D52="","",IF($C52="","",IF($C52="男子",VLOOKUP($D52,'選手データ'!$B$2:$H$61,2,FALSE),VLOOKUP($D52,'選手データ'!$K$2:$Q$61,2,FALSE))))</f>
      </c>
      <c r="G52" s="145"/>
      <c r="H52" s="145"/>
      <c r="I52" s="143"/>
      <c r="K52" s="12"/>
      <c r="L52" s="13"/>
      <c r="M52" s="14"/>
      <c r="N52" s="14"/>
      <c r="O52" s="14"/>
      <c r="P52" s="13"/>
      <c r="Q52" s="14"/>
      <c r="R52" s="10"/>
    </row>
    <row r="53" spans="2:18" ht="27" customHeight="1">
      <c r="B53" s="228">
        <v>20</v>
      </c>
      <c r="C53" s="229"/>
      <c r="D53" s="229"/>
      <c r="E53" s="121">
        <f>IF($D53="","",IF($C53="","",IF($C53="男子",VLOOKUP($D53,'選手データ'!$B$2:$H$61,2,FALSE),VLOOKUP($D53,'選手データ'!$K$2:$Q$61,2,FALSE))))</f>
      </c>
      <c r="F53" s="213">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49"/>
      <c r="C54" s="266"/>
      <c r="D54" s="266"/>
      <c r="E54" s="122">
        <f>IF($D53="","",IF($C53="","",IF($C53="男子",VLOOKUP($D53,'選手データ'!$B$2:$H$61,3,FALSE),VLOOKUP($D53,'選手データ'!$K$2:$Q$61,3,FALSE))))</f>
      </c>
      <c r="F54" s="214">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28">
        <v>21</v>
      </c>
      <c r="C55" s="229"/>
      <c r="D55" s="229"/>
      <c r="E55" s="121">
        <f>IF($D55="","",IF($C55="","",IF($C55="男子",VLOOKUP($D55,'選手データ'!$B$2:$H$61,2,FALSE),VLOOKUP($D55,'選手データ'!$K$2:$Q$61,2,FALSE))))</f>
      </c>
      <c r="F55" s="211">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28"/>
      <c r="C56" s="229"/>
      <c r="D56" s="229"/>
      <c r="E56" s="121">
        <f>IF($D55="","",IF($C55="","",IF($C55="男子",VLOOKUP($D55,'選手データ'!$B$2:$H$61,3,FALSE),VLOOKUP($D55,'選手データ'!$K$2:$Q$61,3,FALSE))))</f>
      </c>
      <c r="F56" s="212">
        <f>IF($D56="","",IF($C56="","",IF($C56="男子",VLOOKUP($D56,'選手データ'!$B$2:$H$61,2,FALSE),VLOOKUP($D56,'選手データ'!$K$2:$Q$61,2,FALSE))))</f>
      </c>
      <c r="G56" s="145"/>
      <c r="H56" s="145"/>
      <c r="I56" s="143"/>
      <c r="K56" s="12"/>
      <c r="L56" s="13"/>
      <c r="M56" s="14"/>
      <c r="N56" s="14"/>
      <c r="O56" s="14"/>
      <c r="P56" s="13"/>
      <c r="Q56" s="14"/>
      <c r="R56" s="10"/>
    </row>
    <row r="57" spans="2:18" ht="27" customHeight="1">
      <c r="B57" s="228">
        <v>22</v>
      </c>
      <c r="C57" s="229"/>
      <c r="D57" s="229"/>
      <c r="E57" s="121">
        <f>IF($D57="","",IF($C57="","",IF($C57="男子",VLOOKUP($D57,'選手データ'!$B$2:$H$61,2,FALSE),VLOOKUP($D57,'選手データ'!$K$2:$Q$61,2,FALSE))))</f>
      </c>
      <c r="F57" s="211">
        <f>IF($D57="","",IF($C57="","",IF($C57="男子",VLOOKUP($D57,'選手データ'!$B$2:$H$61,7,FALSE),VLOOKUP($D57,'選手データ'!$K$2:$Q$61,7,FALSE))))</f>
      </c>
      <c r="G57" s="145"/>
      <c r="H57" s="145"/>
      <c r="I57" s="143"/>
      <c r="K57" s="12"/>
      <c r="L57" s="13"/>
      <c r="M57" s="14"/>
      <c r="N57" s="14"/>
      <c r="O57" s="14"/>
      <c r="P57" s="14"/>
      <c r="Q57" s="13"/>
      <c r="R57" s="10"/>
    </row>
    <row r="58" spans="2:18" ht="27" customHeight="1">
      <c r="B58" s="228"/>
      <c r="C58" s="229"/>
      <c r="D58" s="229"/>
      <c r="E58" s="121">
        <f>IF($D57="","",IF($C57="","",IF($C57="男子",VLOOKUP($D57,'選手データ'!$B$2:$H$61,3,FALSE),VLOOKUP($D57,'選手データ'!$K$2:$Q$61,3,FALSE))))</f>
      </c>
      <c r="F58" s="212">
        <f>IF($D58="","",IF($C58="","",IF($C58="男子",VLOOKUP($D58,'選手データ'!$B$2:$H$61,2,FALSE),VLOOKUP($D58,'選手データ'!$K$2:$Q$61,2,FALSE))))</f>
      </c>
      <c r="G58" s="145"/>
      <c r="H58" s="145"/>
      <c r="I58" s="143"/>
      <c r="K58" s="12"/>
      <c r="L58" s="14"/>
      <c r="M58" s="14"/>
      <c r="N58" s="14"/>
      <c r="O58" s="13"/>
      <c r="P58" s="13"/>
      <c r="Q58" s="14"/>
      <c r="R58" s="10"/>
    </row>
    <row r="59" spans="2:18" ht="27" customHeight="1">
      <c r="B59" s="228">
        <v>23</v>
      </c>
      <c r="C59" s="229"/>
      <c r="D59" s="229"/>
      <c r="E59" s="121">
        <f>IF($D59="","",IF($C59="","",IF($C59="男子",VLOOKUP($D59,'選手データ'!$B$2:$H$61,2,FALSE),VLOOKUP($D59,'選手データ'!$K$2:$Q$61,2,FALSE))))</f>
      </c>
      <c r="F59" s="211">
        <f>IF($D59="","",IF($C59="","",IF($C59="男子",VLOOKUP($D59,'選手データ'!$B$2:$H$61,7,FALSE),VLOOKUP($D59,'選手データ'!$K$2:$Q$61,7,FALSE))))</f>
      </c>
      <c r="G59" s="145"/>
      <c r="H59" s="145"/>
      <c r="I59" s="143"/>
      <c r="K59" s="12"/>
      <c r="L59" s="13"/>
      <c r="M59" s="14"/>
      <c r="N59" s="14"/>
      <c r="O59" s="14"/>
      <c r="P59" s="13"/>
      <c r="Q59" s="14"/>
      <c r="R59" s="10"/>
    </row>
    <row r="60" spans="2:18" ht="27" customHeight="1">
      <c r="B60" s="228"/>
      <c r="C60" s="229"/>
      <c r="D60" s="229"/>
      <c r="E60" s="121">
        <f>IF($D59="","",IF($C59="","",IF($C59="男子",VLOOKUP($D59,'選手データ'!$B$2:$H$61,3,FALSE),VLOOKUP($D59,'選手データ'!$K$2:$Q$61,3,FALSE))))</f>
      </c>
      <c r="F60" s="212">
        <f>IF($D60="","",IF($C60="","",IF($C60="男子",VLOOKUP($D60,'選手データ'!$B$2:$H$61,2,FALSE),VLOOKUP($D60,'選手データ'!$K$2:$Q$61,2,FALSE))))</f>
      </c>
      <c r="G60" s="145"/>
      <c r="H60" s="145"/>
      <c r="I60" s="143"/>
      <c r="K60" s="12"/>
      <c r="L60" s="14"/>
      <c r="M60" s="14"/>
      <c r="N60" s="14"/>
      <c r="O60" s="14"/>
      <c r="P60" s="14"/>
      <c r="Q60" s="14"/>
      <c r="R60" s="10"/>
    </row>
    <row r="61" spans="2:18" ht="27" customHeight="1">
      <c r="B61" s="228">
        <v>24</v>
      </c>
      <c r="C61" s="229"/>
      <c r="D61" s="229"/>
      <c r="E61" s="121">
        <f>IF($D61="","",IF($C61="","",IF($C61="男子",VLOOKUP($D61,'選手データ'!$B$2:$H$61,2,FALSE),VLOOKUP($D61,'選手データ'!$K$2:$Q$61,2,FALSE))))</f>
      </c>
      <c r="F61" s="211">
        <f>IF($D61="","",IF($C61="","",IF($C61="男子",VLOOKUP($D61,'選手データ'!$B$2:$H$61,7,FALSE),VLOOKUP($D61,'選手データ'!$K$2:$Q$61,7,FALSE))))</f>
      </c>
      <c r="G61" s="145"/>
      <c r="H61" s="145"/>
      <c r="I61" s="143"/>
      <c r="K61" s="12"/>
      <c r="L61" s="13"/>
      <c r="M61" s="14"/>
      <c r="N61" s="14"/>
      <c r="O61" s="14"/>
      <c r="P61" s="13"/>
      <c r="Q61" s="14"/>
      <c r="R61" s="10"/>
    </row>
    <row r="62" spans="2:18" ht="27" customHeight="1">
      <c r="B62" s="228"/>
      <c r="C62" s="229"/>
      <c r="D62" s="229"/>
      <c r="E62" s="121">
        <f>IF($D61="","",IF($C61="","",IF($C61="男子",VLOOKUP($D61,'選手データ'!$B$2:$H$61,3,FALSE),VLOOKUP($D61,'選手データ'!$K$2:$Q$61,3,FALSE))))</f>
      </c>
      <c r="F62" s="212">
        <f>IF($D62="","",IF($C62="","",IF($C62="男子",VLOOKUP($D62,'選手データ'!$B$2:$H$61,2,FALSE),VLOOKUP($D62,'選手データ'!$K$2:$Q$61,2,FALSE))))</f>
      </c>
      <c r="G62" s="145"/>
      <c r="H62" s="145"/>
      <c r="I62" s="143"/>
      <c r="K62" s="12"/>
      <c r="L62" s="14"/>
      <c r="M62" s="14"/>
      <c r="N62" s="14"/>
      <c r="O62" s="14"/>
      <c r="P62" s="13"/>
      <c r="Q62" s="14"/>
      <c r="R62" s="10"/>
    </row>
    <row r="63" spans="2:18" ht="27" customHeight="1">
      <c r="B63" s="228">
        <v>25</v>
      </c>
      <c r="C63" s="229"/>
      <c r="D63" s="229"/>
      <c r="E63" s="121">
        <f>IF($D63="","",IF($C63="","",IF($C63="男子",VLOOKUP($D63,'選手データ'!$B$2:$H$61,2,FALSE),VLOOKUP($D63,'選手データ'!$K$2:$Q$61,2,FALSE))))</f>
      </c>
      <c r="F63" s="211">
        <f>IF($D63="","",IF($C63="","",IF($C63="男子",VLOOKUP($D63,'選手データ'!$B$2:$H$61,7,FALSE),VLOOKUP($D63,'選手データ'!$K$2:$Q$61,7,FALSE))))</f>
      </c>
      <c r="G63" s="145"/>
      <c r="H63" s="145"/>
      <c r="I63" s="143"/>
      <c r="K63" s="12"/>
      <c r="L63" s="14"/>
      <c r="M63" s="14"/>
      <c r="N63" s="14"/>
      <c r="O63" s="14"/>
      <c r="P63" s="14"/>
      <c r="Q63" s="14"/>
      <c r="R63" s="10"/>
    </row>
    <row r="64" spans="2:18" ht="27" customHeight="1">
      <c r="B64" s="228"/>
      <c r="C64" s="229"/>
      <c r="D64" s="229"/>
      <c r="E64" s="121">
        <f>IF($D63="","",IF($C63="","",IF($C63="男子",VLOOKUP($D63,'選手データ'!$B$2:$H$61,3,FALSE),VLOOKUP($D63,'選手データ'!$K$2:$Q$61,3,FALSE))))</f>
      </c>
      <c r="F64" s="212">
        <f>IF($D64="","",IF($C64="","",IF($C64="男子",VLOOKUP($D64,'選手データ'!$B$2:$H$61,2,FALSE),VLOOKUP($D64,'選手データ'!$K$2:$Q$61,2,FALSE))))</f>
      </c>
      <c r="G64" s="145"/>
      <c r="H64" s="145"/>
      <c r="I64" s="143"/>
      <c r="K64" s="12"/>
      <c r="L64" s="13"/>
      <c r="M64" s="14"/>
      <c r="N64" s="14"/>
      <c r="O64" s="14"/>
      <c r="P64" s="14"/>
      <c r="Q64" s="14"/>
      <c r="R64" s="10"/>
    </row>
    <row r="65" spans="2:18" ht="27" customHeight="1">
      <c r="B65" s="228">
        <v>26</v>
      </c>
      <c r="C65" s="229"/>
      <c r="D65" s="229"/>
      <c r="E65" s="121">
        <f>IF($D65="","",IF($C65="","",IF($C65="男子",VLOOKUP($D65,'選手データ'!$B$2:$H$61,2,FALSE),VLOOKUP($D65,'選手データ'!$K$2:$Q$61,2,FALSE))))</f>
      </c>
      <c r="F65" s="211">
        <f>IF($D65="","",IF($C65="","",IF($C65="男子",VLOOKUP($D65,'選手データ'!$B$2:$H$61,7,FALSE),VLOOKUP($D65,'選手データ'!$K$2:$Q$61,7,FALSE))))</f>
      </c>
      <c r="G65" s="145"/>
      <c r="H65" s="145"/>
      <c r="I65" s="143"/>
      <c r="K65" s="12"/>
      <c r="L65" s="13"/>
      <c r="M65" s="14"/>
      <c r="N65" s="14"/>
      <c r="O65" s="14"/>
      <c r="P65" s="13"/>
      <c r="Q65" s="14"/>
      <c r="R65" s="10"/>
    </row>
    <row r="66" spans="2:18" ht="27" customHeight="1">
      <c r="B66" s="228"/>
      <c r="C66" s="229"/>
      <c r="D66" s="229"/>
      <c r="E66" s="121">
        <f>IF($D65="","",IF($C65="","",IF($C65="男子",VLOOKUP($D65,'選手データ'!$B$2:$H$61,3,FALSE),VLOOKUP($D65,'選手データ'!$K$2:$Q$61,3,FALSE))))</f>
      </c>
      <c r="F66" s="212">
        <f>IF($D66="","",IF($C66="","",IF($C66="男子",VLOOKUP($D66,'選手データ'!$B$2:$H$61,2,FALSE),VLOOKUP($D66,'選手データ'!$K$2:$Q$61,2,FALSE))))</f>
      </c>
      <c r="G66" s="145"/>
      <c r="H66" s="145"/>
      <c r="I66" s="143"/>
      <c r="K66" s="15"/>
      <c r="L66" s="13"/>
      <c r="M66" s="14"/>
      <c r="N66" s="14"/>
      <c r="O66" s="14"/>
      <c r="P66" s="14"/>
      <c r="Q66" s="14"/>
      <c r="R66" s="10"/>
    </row>
    <row r="67" spans="2:18" ht="27" customHeight="1">
      <c r="B67" s="228">
        <v>27</v>
      </c>
      <c r="C67" s="229"/>
      <c r="D67" s="229"/>
      <c r="E67" s="121">
        <f>IF($D67="","",IF($C67="","",IF($C67="男子",VLOOKUP($D67,'選手データ'!$B$2:$H$61,2,FALSE),VLOOKUP($D67,'選手データ'!$K$2:$Q$61,2,FALSE))))</f>
      </c>
      <c r="F67" s="211">
        <f>IF($D67="","",IF($C67="","",IF($C67="男子",VLOOKUP($D67,'選手データ'!$B$2:$H$61,7,FALSE),VLOOKUP($D67,'選手データ'!$K$2:$Q$61,7,FALSE))))</f>
      </c>
      <c r="G67" s="145"/>
      <c r="H67" s="145"/>
      <c r="I67" s="143"/>
      <c r="K67" s="12"/>
      <c r="L67" s="13"/>
      <c r="M67" s="14"/>
      <c r="N67" s="14"/>
      <c r="O67" s="14"/>
      <c r="P67" s="13"/>
      <c r="Q67" s="14"/>
      <c r="R67" s="10"/>
    </row>
    <row r="68" spans="2:18" ht="27" customHeight="1">
      <c r="B68" s="228"/>
      <c r="C68" s="229"/>
      <c r="D68" s="229"/>
      <c r="E68" s="121">
        <f>IF($D67="","",IF($C67="","",IF($C67="男子",VLOOKUP($D67,'選手データ'!$B$2:$H$61,3,FALSE),VLOOKUP($D67,'選手データ'!$K$2:$Q$61,3,FALSE))))</f>
      </c>
      <c r="F68" s="212">
        <f>IF($D68="","",IF($C68="","",IF($C68="男子",VLOOKUP($D68,'選手データ'!$B$2:$H$61,2,FALSE),VLOOKUP($D68,'選手データ'!$K$2:$Q$61,2,FALSE))))</f>
      </c>
      <c r="G68" s="145"/>
      <c r="H68" s="145"/>
      <c r="I68" s="143"/>
      <c r="K68" s="12"/>
      <c r="L68" s="14"/>
      <c r="M68" s="14"/>
      <c r="N68" s="14"/>
      <c r="O68" s="14"/>
      <c r="P68" s="14"/>
      <c r="Q68" s="14"/>
      <c r="R68" s="10"/>
    </row>
    <row r="69" spans="2:18" ht="27" customHeight="1">
      <c r="B69" s="228">
        <v>28</v>
      </c>
      <c r="C69" s="229"/>
      <c r="D69" s="229"/>
      <c r="E69" s="121">
        <f>IF($D69="","",IF($C69="","",IF($C69="男子",VLOOKUP($D69,'選手データ'!$B$2:$H$61,2,FALSE),VLOOKUP($D69,'選手データ'!$K$2:$Q$61,2,FALSE))))</f>
      </c>
      <c r="F69" s="211">
        <f>IF($D69="","",IF($C69="","",IF($C69="男子",VLOOKUP($D69,'選手データ'!$B$2:$H$61,7,FALSE),VLOOKUP($D69,'選手データ'!$K$2:$Q$61,7,FALSE))))</f>
      </c>
      <c r="G69" s="145"/>
      <c r="H69" s="145"/>
      <c r="I69" s="143"/>
      <c r="K69" s="12"/>
      <c r="L69" s="13"/>
      <c r="M69" s="14"/>
      <c r="N69" s="14"/>
      <c r="O69" s="14"/>
      <c r="P69" s="13"/>
      <c r="Q69" s="14"/>
      <c r="R69" s="10"/>
    </row>
    <row r="70" spans="2:18" ht="27" customHeight="1">
      <c r="B70" s="228"/>
      <c r="C70" s="229"/>
      <c r="D70" s="229"/>
      <c r="E70" s="121">
        <f>IF($D69="","",IF($C69="","",IF($C69="男子",VLOOKUP($D69,'選手データ'!$B$2:$H$61,3,FALSE),VLOOKUP($D69,'選手データ'!$K$2:$Q$61,3,FALSE))))</f>
      </c>
      <c r="F70" s="212">
        <f>IF($D70="","",IF($C70="","",IF($C70="男子",VLOOKUP($D70,'選手データ'!$B$2:$H$61,2,FALSE),VLOOKUP($D70,'選手データ'!$K$2:$Q$61,2,FALSE))))</f>
      </c>
      <c r="G70" s="145"/>
      <c r="H70" s="145"/>
      <c r="I70" s="143"/>
      <c r="K70" s="12"/>
      <c r="L70" s="13"/>
      <c r="M70" s="14"/>
      <c r="N70" s="14"/>
      <c r="O70" s="13"/>
      <c r="P70" s="13"/>
      <c r="Q70" s="14"/>
      <c r="R70" s="10"/>
    </row>
    <row r="71" spans="2:18" ht="27" customHeight="1">
      <c r="B71" s="228">
        <v>29</v>
      </c>
      <c r="C71" s="229"/>
      <c r="D71" s="229"/>
      <c r="E71" s="121">
        <f>IF($D71="","",IF($C71="","",IF($C71="男子",VLOOKUP($D71,'選手データ'!$B$2:$H$61,2,FALSE),VLOOKUP($D71,'選手データ'!$K$2:$Q$61,2,FALSE))))</f>
      </c>
      <c r="F71" s="211">
        <f>IF($D71="","",IF($C71="","",IF($C71="男子",VLOOKUP($D71,'選手データ'!$B$2:$H$61,7,FALSE),VLOOKUP($D71,'選手データ'!$K$2:$Q$61,7,FALSE))))</f>
      </c>
      <c r="G71" s="145"/>
      <c r="H71" s="145"/>
      <c r="I71" s="143"/>
      <c r="K71" s="12"/>
      <c r="L71" s="13"/>
      <c r="M71" s="14"/>
      <c r="N71" s="14"/>
      <c r="O71" s="14"/>
      <c r="P71" s="13"/>
      <c r="Q71" s="14"/>
      <c r="R71" s="10"/>
    </row>
    <row r="72" spans="2:18" ht="27" customHeight="1">
      <c r="B72" s="228"/>
      <c r="C72" s="229"/>
      <c r="D72" s="229"/>
      <c r="E72" s="121">
        <f>IF($D71="","",IF($C71="","",IF($C71="男子",VLOOKUP($D71,'選手データ'!$B$2:$H$61,3,FALSE),VLOOKUP($D71,'選手データ'!$K$2:$Q$61,3,FALSE))))</f>
      </c>
      <c r="F72" s="212">
        <f>IF($D72="","",IF($C72="","",IF($C72="男子",VLOOKUP($D72,'選手データ'!$B$2:$H$61,2,FALSE),VLOOKUP($D72,'選手データ'!$K$2:$Q$61,2,FALSE))))</f>
      </c>
      <c r="G72" s="145"/>
      <c r="H72" s="145"/>
      <c r="I72" s="143"/>
      <c r="K72" s="12"/>
      <c r="L72" s="13"/>
      <c r="M72" s="14"/>
      <c r="N72" s="14"/>
      <c r="O72" s="14"/>
      <c r="P72" s="13"/>
      <c r="Q72" s="14"/>
      <c r="R72" s="10"/>
    </row>
    <row r="73" spans="2:18" ht="27" customHeight="1">
      <c r="B73" s="228">
        <v>30</v>
      </c>
      <c r="C73" s="229"/>
      <c r="D73" s="229"/>
      <c r="E73" s="121">
        <f>IF($D73="","",IF($C73="","",IF($C73="男子",VLOOKUP($D73,'選手データ'!$B$2:$H$61,2,FALSE),VLOOKUP($D73,'選手データ'!$K$2:$Q$61,2,FALSE))))</f>
      </c>
      <c r="F73" s="213">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49"/>
      <c r="C74" s="266"/>
      <c r="D74" s="266"/>
      <c r="E74" s="122">
        <f>IF($D73="","",IF($C73="","",IF($C73="男子",VLOOKUP($D73,'選手データ'!$B$2:$H$61,3,FALSE),VLOOKUP($D73,'選手データ'!$K$2:$Q$61,3,FALSE))))</f>
      </c>
      <c r="F74" s="214">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28">
        <v>31</v>
      </c>
      <c r="C75" s="229"/>
      <c r="D75" s="229"/>
      <c r="E75" s="121">
        <f>IF($D75="","",IF($C75="","",IF($C75="男子",VLOOKUP($D75,'選手データ'!$B$2:$H$61,2,FALSE),VLOOKUP($D75,'選手データ'!$K$2:$Q$61,2,FALSE))))</f>
      </c>
      <c r="F75" s="211">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28"/>
      <c r="C76" s="229"/>
      <c r="D76" s="229"/>
      <c r="E76" s="121">
        <f>IF($D75="","",IF($C75="","",IF($C75="男子",VLOOKUP($D75,'選手データ'!$B$2:$H$61,3,FALSE),VLOOKUP($D75,'選手データ'!$K$2:$Q$61,3,FALSE))))</f>
      </c>
      <c r="F76" s="212">
        <f>IF($D76="","",IF($C76="","",IF($C76="男子",VLOOKUP($D76,'選手データ'!$B$2:$H$61,2,FALSE),VLOOKUP($D76,'選手データ'!$K$2:$Q$61,2,FALSE))))</f>
      </c>
      <c r="G76" s="145"/>
      <c r="H76" s="145"/>
      <c r="I76" s="143"/>
      <c r="K76" s="12"/>
      <c r="L76" s="13"/>
      <c r="M76" s="14"/>
      <c r="N76" s="14"/>
      <c r="O76" s="14"/>
      <c r="P76" s="13"/>
      <c r="Q76" s="14"/>
      <c r="R76" s="10"/>
    </row>
    <row r="77" spans="2:18" ht="27" customHeight="1">
      <c r="B77" s="228">
        <v>32</v>
      </c>
      <c r="C77" s="229"/>
      <c r="D77" s="229"/>
      <c r="E77" s="121">
        <f>IF($D77="","",IF($C77="","",IF($C77="男子",VLOOKUP($D77,'選手データ'!$B$2:$H$61,2,FALSE),VLOOKUP($D77,'選手データ'!$K$2:$Q$61,2,FALSE))))</f>
      </c>
      <c r="F77" s="211">
        <f>IF($D77="","",IF($C77="","",IF($C77="男子",VLOOKUP($D77,'選手データ'!$B$2:$H$61,7,FALSE),VLOOKUP($D77,'選手データ'!$K$2:$Q$61,7,FALSE))))</f>
      </c>
      <c r="G77" s="145"/>
      <c r="H77" s="145"/>
      <c r="I77" s="143"/>
      <c r="K77" s="12"/>
      <c r="L77" s="13"/>
      <c r="M77" s="14"/>
      <c r="N77" s="14"/>
      <c r="O77" s="14"/>
      <c r="P77" s="14"/>
      <c r="Q77" s="13"/>
      <c r="R77" s="10"/>
    </row>
    <row r="78" spans="2:18" ht="27" customHeight="1">
      <c r="B78" s="228"/>
      <c r="C78" s="229"/>
      <c r="D78" s="229"/>
      <c r="E78" s="121">
        <f>IF($D77="","",IF($C77="","",IF($C77="男子",VLOOKUP($D77,'選手データ'!$B$2:$H$61,3,FALSE),VLOOKUP($D77,'選手データ'!$K$2:$Q$61,3,FALSE))))</f>
      </c>
      <c r="F78" s="212">
        <f>IF($D78="","",IF($C78="","",IF($C78="男子",VLOOKUP($D78,'選手データ'!$B$2:$H$61,2,FALSE),VLOOKUP($D78,'選手データ'!$K$2:$Q$61,2,FALSE))))</f>
      </c>
      <c r="G78" s="145"/>
      <c r="H78" s="145"/>
      <c r="I78" s="143"/>
      <c r="K78" s="12"/>
      <c r="L78" s="14"/>
      <c r="M78" s="14"/>
      <c r="N78" s="14"/>
      <c r="O78" s="13"/>
      <c r="P78" s="13"/>
      <c r="Q78" s="14"/>
      <c r="R78" s="10"/>
    </row>
    <row r="79" spans="2:18" ht="27" customHeight="1">
      <c r="B79" s="228">
        <v>33</v>
      </c>
      <c r="C79" s="229"/>
      <c r="D79" s="229"/>
      <c r="E79" s="121">
        <f>IF($D79="","",IF($C79="","",IF($C79="男子",VLOOKUP($D79,'選手データ'!$B$2:$H$61,2,FALSE),VLOOKUP($D79,'選手データ'!$K$2:$Q$61,2,FALSE))))</f>
      </c>
      <c r="F79" s="211">
        <f>IF($D79="","",IF($C79="","",IF($C79="男子",VLOOKUP($D79,'選手データ'!$B$2:$H$61,7,FALSE),VLOOKUP($D79,'選手データ'!$K$2:$Q$61,7,FALSE))))</f>
      </c>
      <c r="G79" s="145"/>
      <c r="H79" s="145"/>
      <c r="I79" s="143"/>
      <c r="K79" s="12"/>
      <c r="L79" s="13"/>
      <c r="M79" s="14"/>
      <c r="N79" s="14"/>
      <c r="O79" s="14"/>
      <c r="P79" s="13"/>
      <c r="Q79" s="14"/>
      <c r="R79" s="10"/>
    </row>
    <row r="80" spans="2:18" ht="27" customHeight="1">
      <c r="B80" s="228"/>
      <c r="C80" s="229"/>
      <c r="D80" s="229"/>
      <c r="E80" s="121">
        <f>IF($D79="","",IF($C79="","",IF($C79="男子",VLOOKUP($D79,'選手データ'!$B$2:$H$61,3,FALSE),VLOOKUP($D79,'選手データ'!$K$2:$Q$61,3,FALSE))))</f>
      </c>
      <c r="F80" s="212">
        <f>IF($D80="","",IF($C80="","",IF($C80="男子",VLOOKUP($D80,'選手データ'!$B$2:$H$61,2,FALSE),VLOOKUP($D80,'選手データ'!$K$2:$Q$61,2,FALSE))))</f>
      </c>
      <c r="G80" s="145"/>
      <c r="H80" s="145"/>
      <c r="I80" s="143"/>
      <c r="K80" s="12"/>
      <c r="L80" s="14"/>
      <c r="M80" s="14"/>
      <c r="N80" s="14"/>
      <c r="O80" s="14"/>
      <c r="P80" s="14"/>
      <c r="Q80" s="14"/>
      <c r="R80" s="10"/>
    </row>
    <row r="81" spans="2:18" ht="27" customHeight="1">
      <c r="B81" s="228">
        <v>34</v>
      </c>
      <c r="C81" s="229"/>
      <c r="D81" s="229"/>
      <c r="E81" s="121">
        <f>IF($D81="","",IF($C81="","",IF($C81="男子",VLOOKUP($D81,'選手データ'!$B$2:$H$61,2,FALSE),VLOOKUP($D81,'選手データ'!$K$2:$Q$61,2,FALSE))))</f>
      </c>
      <c r="F81" s="211">
        <f>IF($D81="","",IF($C81="","",IF($C81="男子",VLOOKUP($D81,'選手データ'!$B$2:$H$61,7,FALSE),VLOOKUP($D81,'選手データ'!$K$2:$Q$61,7,FALSE))))</f>
      </c>
      <c r="G81" s="145"/>
      <c r="H81" s="145"/>
      <c r="I81" s="143"/>
      <c r="K81" s="12"/>
      <c r="L81" s="13"/>
      <c r="M81" s="14"/>
      <c r="N81" s="14"/>
      <c r="O81" s="14"/>
      <c r="P81" s="13"/>
      <c r="Q81" s="14"/>
      <c r="R81" s="10"/>
    </row>
    <row r="82" spans="2:18" ht="27" customHeight="1">
      <c r="B82" s="228"/>
      <c r="C82" s="229"/>
      <c r="D82" s="229"/>
      <c r="E82" s="121">
        <f>IF($D81="","",IF($C81="","",IF($C81="男子",VLOOKUP($D81,'選手データ'!$B$2:$H$61,3,FALSE),VLOOKUP($D81,'選手データ'!$K$2:$Q$61,3,FALSE))))</f>
      </c>
      <c r="F82" s="212">
        <f>IF($D82="","",IF($C82="","",IF($C82="男子",VLOOKUP($D82,'選手データ'!$B$2:$H$61,2,FALSE),VLOOKUP($D82,'選手データ'!$K$2:$Q$61,2,FALSE))))</f>
      </c>
      <c r="G82" s="145"/>
      <c r="H82" s="145"/>
      <c r="I82" s="143"/>
      <c r="K82" s="12"/>
      <c r="L82" s="14"/>
      <c r="M82" s="14"/>
      <c r="N82" s="14"/>
      <c r="O82" s="14"/>
      <c r="P82" s="13"/>
      <c r="Q82" s="14"/>
      <c r="R82" s="10"/>
    </row>
    <row r="83" spans="2:18" ht="27" customHeight="1">
      <c r="B83" s="228">
        <v>35</v>
      </c>
      <c r="C83" s="229"/>
      <c r="D83" s="229"/>
      <c r="E83" s="121">
        <f>IF($D83="","",IF($C83="","",IF($C83="男子",VLOOKUP($D83,'選手データ'!$B$2:$H$61,2,FALSE),VLOOKUP($D83,'選手データ'!$K$2:$Q$61,2,FALSE))))</f>
      </c>
      <c r="F83" s="211">
        <f>IF($D83="","",IF($C83="","",IF($C83="男子",VLOOKUP($D83,'選手データ'!$B$2:$H$61,7,FALSE),VLOOKUP($D83,'選手データ'!$K$2:$Q$61,7,FALSE))))</f>
      </c>
      <c r="G83" s="145"/>
      <c r="H83" s="145"/>
      <c r="I83" s="143"/>
      <c r="K83" s="12"/>
      <c r="L83" s="14"/>
      <c r="M83" s="14"/>
      <c r="N83" s="14"/>
      <c r="O83" s="14"/>
      <c r="P83" s="14"/>
      <c r="Q83" s="14"/>
      <c r="R83" s="10"/>
    </row>
    <row r="84" spans="2:18" ht="27" customHeight="1">
      <c r="B84" s="228"/>
      <c r="C84" s="229"/>
      <c r="D84" s="229"/>
      <c r="E84" s="121">
        <f>IF($D83="","",IF($C83="","",IF($C83="男子",VLOOKUP($D83,'選手データ'!$B$2:$H$61,3,FALSE),VLOOKUP($D83,'選手データ'!$K$2:$Q$61,3,FALSE))))</f>
      </c>
      <c r="F84" s="212">
        <f>IF($D84="","",IF($C84="","",IF($C84="男子",VLOOKUP($D84,'選手データ'!$B$2:$H$61,2,FALSE),VLOOKUP($D84,'選手データ'!$K$2:$Q$61,2,FALSE))))</f>
      </c>
      <c r="G84" s="145"/>
      <c r="H84" s="145"/>
      <c r="I84" s="143"/>
      <c r="K84" s="12"/>
      <c r="L84" s="13"/>
      <c r="M84" s="14"/>
      <c r="N84" s="14"/>
      <c r="O84" s="14"/>
      <c r="P84" s="14"/>
      <c r="Q84" s="14"/>
      <c r="R84" s="10"/>
    </row>
    <row r="85" spans="2:18" ht="27" customHeight="1">
      <c r="B85" s="228">
        <v>36</v>
      </c>
      <c r="C85" s="229"/>
      <c r="D85" s="229"/>
      <c r="E85" s="121">
        <f>IF($D85="","",IF($C85="","",IF($C85="男子",VLOOKUP($D85,'選手データ'!$B$2:$H$61,2,FALSE),VLOOKUP($D85,'選手データ'!$K$2:$Q$61,2,FALSE))))</f>
      </c>
      <c r="F85" s="211">
        <f>IF($D85="","",IF($C85="","",IF($C85="男子",VLOOKUP($D85,'選手データ'!$B$2:$H$61,7,FALSE),VLOOKUP($D85,'選手データ'!$K$2:$Q$61,7,FALSE))))</f>
      </c>
      <c r="G85" s="145"/>
      <c r="H85" s="145"/>
      <c r="I85" s="143"/>
      <c r="K85" s="12"/>
      <c r="L85" s="13"/>
      <c r="M85" s="14"/>
      <c r="N85" s="14"/>
      <c r="O85" s="14"/>
      <c r="P85" s="13"/>
      <c r="Q85" s="14"/>
      <c r="R85" s="10"/>
    </row>
    <row r="86" spans="2:18" ht="27" customHeight="1">
      <c r="B86" s="228"/>
      <c r="C86" s="229"/>
      <c r="D86" s="229"/>
      <c r="E86" s="121">
        <f>IF($D85="","",IF($C85="","",IF($C85="男子",VLOOKUP($D85,'選手データ'!$B$2:$H$61,3,FALSE),VLOOKUP($D85,'選手データ'!$K$2:$Q$61,3,FALSE))))</f>
      </c>
      <c r="F86" s="212">
        <f>IF($D86="","",IF($C86="","",IF($C86="男子",VLOOKUP($D86,'選手データ'!$B$2:$H$61,2,FALSE),VLOOKUP($D86,'選手データ'!$K$2:$Q$61,2,FALSE))))</f>
      </c>
      <c r="G86" s="145"/>
      <c r="H86" s="145"/>
      <c r="I86" s="143"/>
      <c r="K86" s="15"/>
      <c r="L86" s="13"/>
      <c r="M86" s="14"/>
      <c r="N86" s="14"/>
      <c r="O86" s="14"/>
      <c r="P86" s="14"/>
      <c r="Q86" s="14"/>
      <c r="R86" s="10"/>
    </row>
    <row r="87" spans="2:18" ht="27" customHeight="1">
      <c r="B87" s="228">
        <v>37</v>
      </c>
      <c r="C87" s="229"/>
      <c r="D87" s="229"/>
      <c r="E87" s="121">
        <f>IF($D87="","",IF($C87="","",IF($C87="男子",VLOOKUP($D87,'選手データ'!$B$2:$H$61,2,FALSE),VLOOKUP($D87,'選手データ'!$K$2:$Q$61,2,FALSE))))</f>
      </c>
      <c r="F87" s="211">
        <f>IF($D87="","",IF($C87="","",IF($C87="男子",VLOOKUP($D87,'選手データ'!$B$2:$H$61,7,FALSE),VLOOKUP($D87,'選手データ'!$K$2:$Q$61,7,FALSE))))</f>
      </c>
      <c r="G87" s="145"/>
      <c r="H87" s="145"/>
      <c r="I87" s="143"/>
      <c r="K87" s="12"/>
      <c r="L87" s="13"/>
      <c r="M87" s="14"/>
      <c r="N87" s="14"/>
      <c r="O87" s="14"/>
      <c r="P87" s="13"/>
      <c r="Q87" s="14"/>
      <c r="R87" s="10"/>
    </row>
    <row r="88" spans="2:18" ht="27" customHeight="1">
      <c r="B88" s="228"/>
      <c r="C88" s="229"/>
      <c r="D88" s="229"/>
      <c r="E88" s="121">
        <f>IF($D87="","",IF($C87="","",IF($C87="男子",VLOOKUP($D87,'選手データ'!$B$2:$H$61,3,FALSE),VLOOKUP($D87,'選手データ'!$K$2:$Q$61,3,FALSE))))</f>
      </c>
      <c r="F88" s="212">
        <f>IF($D88="","",IF($C88="","",IF($C88="男子",VLOOKUP($D88,'選手データ'!$B$2:$H$61,2,FALSE),VLOOKUP($D88,'選手データ'!$K$2:$Q$61,2,FALSE))))</f>
      </c>
      <c r="G88" s="145"/>
      <c r="H88" s="145"/>
      <c r="I88" s="143"/>
      <c r="K88" s="12"/>
      <c r="L88" s="14"/>
      <c r="M88" s="14"/>
      <c r="N88" s="14"/>
      <c r="O88" s="14"/>
      <c r="P88" s="14"/>
      <c r="Q88" s="14"/>
      <c r="R88" s="10"/>
    </row>
    <row r="89" spans="2:18" ht="27" customHeight="1">
      <c r="B89" s="228">
        <v>38</v>
      </c>
      <c r="C89" s="229"/>
      <c r="D89" s="229"/>
      <c r="E89" s="121">
        <f>IF($D89="","",IF($C89="","",IF($C89="男子",VLOOKUP($D89,'選手データ'!$B$2:$H$61,2,FALSE),VLOOKUP($D89,'選手データ'!$K$2:$Q$61,2,FALSE))))</f>
      </c>
      <c r="F89" s="211">
        <f>IF($D89="","",IF($C89="","",IF($C89="男子",VLOOKUP($D89,'選手データ'!$B$2:$H$61,7,FALSE),VLOOKUP($D89,'選手データ'!$K$2:$Q$61,7,FALSE))))</f>
      </c>
      <c r="G89" s="145"/>
      <c r="H89" s="145"/>
      <c r="I89" s="143"/>
      <c r="K89" s="12"/>
      <c r="L89" s="13"/>
      <c r="M89" s="14"/>
      <c r="N89" s="14"/>
      <c r="O89" s="14"/>
      <c r="P89" s="13"/>
      <c r="Q89" s="14"/>
      <c r="R89" s="10"/>
    </row>
    <row r="90" spans="2:18" ht="27" customHeight="1">
      <c r="B90" s="228"/>
      <c r="C90" s="229"/>
      <c r="D90" s="229"/>
      <c r="E90" s="121">
        <f>IF($D89="","",IF($C89="","",IF($C89="男子",VLOOKUP($D89,'選手データ'!$B$2:$H$61,3,FALSE),VLOOKUP($D89,'選手データ'!$K$2:$Q$61,3,FALSE))))</f>
      </c>
      <c r="F90" s="212">
        <f>IF($D90="","",IF($C90="","",IF($C90="男子",VLOOKUP($D90,'選手データ'!$B$2:$H$61,2,FALSE),VLOOKUP($D90,'選手データ'!$K$2:$Q$61,2,FALSE))))</f>
      </c>
      <c r="G90" s="145"/>
      <c r="H90" s="145"/>
      <c r="I90" s="143"/>
      <c r="K90" s="12"/>
      <c r="L90" s="13"/>
      <c r="M90" s="14"/>
      <c r="N90" s="14"/>
      <c r="O90" s="13"/>
      <c r="P90" s="13"/>
      <c r="Q90" s="14"/>
      <c r="R90" s="10"/>
    </row>
    <row r="91" spans="2:18" ht="27" customHeight="1">
      <c r="B91" s="228">
        <v>39</v>
      </c>
      <c r="C91" s="229"/>
      <c r="D91" s="229"/>
      <c r="E91" s="121">
        <f>IF($D91="","",IF($C91="","",IF($C91="男子",VLOOKUP($D91,'選手データ'!$B$2:$H$61,2,FALSE),VLOOKUP($D91,'選手データ'!$K$2:$Q$61,2,FALSE))))</f>
      </c>
      <c r="F91" s="211">
        <f>IF($D91="","",IF($C91="","",IF($C91="男子",VLOOKUP($D91,'選手データ'!$B$2:$H$61,7,FALSE),VLOOKUP($D91,'選手データ'!$K$2:$Q$61,7,FALSE))))</f>
      </c>
      <c r="G91" s="145"/>
      <c r="H91" s="145"/>
      <c r="I91" s="143"/>
      <c r="K91" s="12"/>
      <c r="L91" s="13"/>
      <c r="M91" s="14"/>
      <c r="N91" s="14"/>
      <c r="O91" s="14"/>
      <c r="P91" s="13"/>
      <c r="Q91" s="14"/>
      <c r="R91" s="10"/>
    </row>
    <row r="92" spans="2:18" ht="27" customHeight="1">
      <c r="B92" s="228"/>
      <c r="C92" s="229"/>
      <c r="D92" s="229"/>
      <c r="E92" s="121">
        <f>IF($D91="","",IF($C91="","",IF($C91="男子",VLOOKUP($D91,'選手データ'!$B$2:$H$61,3,FALSE),VLOOKUP($D91,'選手データ'!$K$2:$Q$61,3,FALSE))))</f>
      </c>
      <c r="F92" s="212">
        <f>IF($D92="","",IF($C92="","",IF($C92="男子",VLOOKUP($D92,'選手データ'!$B$2:$H$61,2,FALSE),VLOOKUP($D92,'選手データ'!$K$2:$Q$61,2,FALSE))))</f>
      </c>
      <c r="G92" s="145"/>
      <c r="H92" s="145"/>
      <c r="I92" s="143"/>
      <c r="K92" s="12"/>
      <c r="L92" s="13"/>
      <c r="M92" s="14"/>
      <c r="N92" s="14"/>
      <c r="O92" s="14"/>
      <c r="P92" s="13"/>
      <c r="Q92" s="14"/>
      <c r="R92" s="10"/>
    </row>
    <row r="93" spans="2:18" ht="27" customHeight="1">
      <c r="B93" s="228">
        <v>40</v>
      </c>
      <c r="C93" s="229"/>
      <c r="D93" s="229"/>
      <c r="E93" s="121">
        <f>IF($D93="","",IF($C93="","",IF($C93="男子",VLOOKUP($D93,'選手データ'!$B$2:$H$61,2,FALSE),VLOOKUP($D93,'選手データ'!$K$2:$Q$61,2,FALSE))))</f>
      </c>
      <c r="F93" s="213">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49"/>
      <c r="C94" s="266"/>
      <c r="D94" s="266"/>
      <c r="E94" s="122">
        <f>IF($D93="","",IF($C93="","",IF($C93="男子",VLOOKUP($D93,'選手データ'!$B$2:$H$61,3,FALSE),VLOOKUP($D93,'選手データ'!$K$2:$Q$61,3,FALSE))))</f>
      </c>
      <c r="F94" s="214">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28">
        <v>41</v>
      </c>
      <c r="C95" s="229"/>
      <c r="D95" s="229"/>
      <c r="E95" s="121">
        <f>IF($D95="","",IF($C95="","",IF($C95="男子",VLOOKUP($D95,'選手データ'!$B$2:$H$61,2,FALSE),VLOOKUP($D95,'選手データ'!$K$2:$Q$61,2,FALSE))))</f>
      </c>
      <c r="F95" s="211">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28"/>
      <c r="C96" s="229"/>
      <c r="D96" s="229"/>
      <c r="E96" s="121">
        <f>IF($D95="","",IF($C95="","",IF($C95="男子",VLOOKUP($D95,'選手データ'!$B$2:$H$61,3,FALSE),VLOOKUP($D95,'選手データ'!$K$2:$Q$61,3,FALSE))))</f>
      </c>
      <c r="F96" s="212">
        <f>IF($D96="","",IF($C96="","",IF($C96="男子",VLOOKUP($D96,'選手データ'!$B$2:$H$61,2,FALSE),VLOOKUP($D96,'選手データ'!$K$2:$Q$61,2,FALSE))))</f>
      </c>
      <c r="G96" s="145"/>
      <c r="H96" s="145"/>
      <c r="I96" s="143"/>
      <c r="K96" s="12"/>
      <c r="L96" s="13"/>
      <c r="M96" s="14"/>
      <c r="N96" s="14"/>
      <c r="O96" s="14"/>
      <c r="P96" s="13"/>
      <c r="Q96" s="14"/>
      <c r="R96" s="10"/>
    </row>
    <row r="97" spans="2:18" ht="27" customHeight="1">
      <c r="B97" s="228">
        <v>42</v>
      </c>
      <c r="C97" s="229"/>
      <c r="D97" s="229"/>
      <c r="E97" s="121">
        <f>IF($D97="","",IF($C97="","",IF($C97="男子",VLOOKUP($D97,'選手データ'!$B$2:$H$61,2,FALSE),VLOOKUP($D97,'選手データ'!$K$2:$Q$61,2,FALSE))))</f>
      </c>
      <c r="F97" s="211">
        <f>IF($D97="","",IF($C97="","",IF($C97="男子",VLOOKUP($D97,'選手データ'!$B$2:$H$61,7,FALSE),VLOOKUP($D97,'選手データ'!$K$2:$Q$61,7,FALSE))))</f>
      </c>
      <c r="G97" s="145"/>
      <c r="H97" s="145"/>
      <c r="I97" s="143"/>
      <c r="K97" s="12"/>
      <c r="L97" s="13"/>
      <c r="M97" s="14"/>
      <c r="N97" s="14"/>
      <c r="O97" s="14"/>
      <c r="P97" s="14"/>
      <c r="Q97" s="13"/>
      <c r="R97" s="10"/>
    </row>
    <row r="98" spans="2:18" ht="27" customHeight="1">
      <c r="B98" s="228"/>
      <c r="C98" s="229"/>
      <c r="D98" s="229"/>
      <c r="E98" s="121">
        <f>IF($D97="","",IF($C97="","",IF($C97="男子",VLOOKUP($D97,'選手データ'!$B$2:$H$61,3,FALSE),VLOOKUP($D97,'選手データ'!$K$2:$Q$61,3,FALSE))))</f>
      </c>
      <c r="F98" s="212">
        <f>IF($D98="","",IF($C98="","",IF($C98="男子",VLOOKUP($D98,'選手データ'!$B$2:$H$61,2,FALSE),VLOOKUP($D98,'選手データ'!$K$2:$Q$61,2,FALSE))))</f>
      </c>
      <c r="G98" s="145"/>
      <c r="H98" s="145"/>
      <c r="I98" s="143"/>
      <c r="K98" s="12"/>
      <c r="L98" s="14"/>
      <c r="M98" s="14"/>
      <c r="N98" s="14"/>
      <c r="O98" s="13"/>
      <c r="P98" s="13"/>
      <c r="Q98" s="14"/>
      <c r="R98" s="10"/>
    </row>
    <row r="99" spans="2:18" ht="27" customHeight="1">
      <c r="B99" s="228">
        <v>43</v>
      </c>
      <c r="C99" s="229"/>
      <c r="D99" s="229"/>
      <c r="E99" s="121">
        <f>IF($D99="","",IF($C99="","",IF($C99="男子",VLOOKUP($D99,'選手データ'!$B$2:$H$61,2,FALSE),VLOOKUP($D99,'選手データ'!$K$2:$Q$61,2,FALSE))))</f>
      </c>
      <c r="F99" s="211">
        <f>IF($D99="","",IF($C99="","",IF($C99="男子",VLOOKUP($D99,'選手データ'!$B$2:$H$61,7,FALSE),VLOOKUP($D99,'選手データ'!$K$2:$Q$61,7,FALSE))))</f>
      </c>
      <c r="G99" s="145"/>
      <c r="H99" s="145"/>
      <c r="I99" s="143"/>
      <c r="K99" s="12"/>
      <c r="L99" s="13"/>
      <c r="M99" s="14"/>
      <c r="N99" s="14"/>
      <c r="O99" s="14"/>
      <c r="P99" s="13"/>
      <c r="Q99" s="14"/>
      <c r="R99" s="10"/>
    </row>
    <row r="100" spans="2:18" ht="27" customHeight="1">
      <c r="B100" s="228"/>
      <c r="C100" s="229"/>
      <c r="D100" s="229"/>
      <c r="E100" s="121">
        <f>IF($D99="","",IF($C99="","",IF($C99="男子",VLOOKUP($D99,'選手データ'!$B$2:$H$61,3,FALSE),VLOOKUP($D99,'選手データ'!$K$2:$Q$61,3,FALSE))))</f>
      </c>
      <c r="F100" s="212">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28">
        <v>44</v>
      </c>
      <c r="C101" s="229"/>
      <c r="D101" s="229"/>
      <c r="E101" s="121">
        <f>IF($D101="","",IF($C101="","",IF($C101="男子",VLOOKUP($D101,'選手データ'!$B$2:$H$61,2,FALSE),VLOOKUP($D101,'選手データ'!$K$2:$Q$61,2,FALSE))))</f>
      </c>
      <c r="F101" s="211">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28"/>
      <c r="C102" s="229"/>
      <c r="D102" s="229"/>
      <c r="E102" s="121">
        <f>IF($D101="","",IF($C101="","",IF($C101="男子",VLOOKUP($D101,'選手データ'!$B$2:$H$61,3,FALSE),VLOOKUP($D101,'選手データ'!$K$2:$Q$61,3,FALSE))))</f>
      </c>
      <c r="F102" s="212">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28">
        <v>45</v>
      </c>
      <c r="C103" s="229"/>
      <c r="D103" s="229"/>
      <c r="E103" s="121">
        <f>IF($D103="","",IF($C103="","",IF($C103="男子",VLOOKUP($D103,'選手データ'!$B$2:$H$61,2,FALSE),VLOOKUP($D103,'選手データ'!$K$2:$Q$61,2,FALSE))))</f>
      </c>
      <c r="F103" s="211">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28"/>
      <c r="C104" s="229"/>
      <c r="D104" s="229"/>
      <c r="E104" s="121">
        <f>IF($D103="","",IF($C103="","",IF($C103="男子",VLOOKUP($D103,'選手データ'!$B$2:$H$61,3,FALSE),VLOOKUP($D103,'選手データ'!$K$2:$Q$61,3,FALSE))))</f>
      </c>
      <c r="F104" s="212">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28">
        <v>46</v>
      </c>
      <c r="C105" s="229"/>
      <c r="D105" s="229"/>
      <c r="E105" s="121">
        <f>IF($D105="","",IF($C105="","",IF($C105="男子",VLOOKUP($D105,'選手データ'!$B$2:$H$61,2,FALSE),VLOOKUP($D105,'選手データ'!$K$2:$Q$61,2,FALSE))))</f>
      </c>
      <c r="F105" s="211">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28"/>
      <c r="C106" s="229"/>
      <c r="D106" s="229"/>
      <c r="E106" s="121">
        <f>IF($D105="","",IF($C105="","",IF($C105="男子",VLOOKUP($D105,'選手データ'!$B$2:$H$61,3,FALSE),VLOOKUP($D105,'選手データ'!$K$2:$Q$61,3,FALSE))))</f>
      </c>
      <c r="F106" s="212">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28">
        <v>47</v>
      </c>
      <c r="C107" s="229"/>
      <c r="D107" s="229"/>
      <c r="E107" s="121">
        <f>IF($D107="","",IF($C107="","",IF($C107="男子",VLOOKUP($D107,'選手データ'!$B$2:$H$61,2,FALSE),VLOOKUP($D107,'選手データ'!$K$2:$Q$61,2,FALSE))))</f>
      </c>
      <c r="F107" s="211">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28"/>
      <c r="C108" s="229"/>
      <c r="D108" s="229"/>
      <c r="E108" s="121">
        <f>IF($D107="","",IF($C107="","",IF($C107="男子",VLOOKUP($D107,'選手データ'!$B$2:$H$61,3,FALSE),VLOOKUP($D107,'選手データ'!$K$2:$Q$61,3,FALSE))))</f>
      </c>
      <c r="F108" s="212">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28">
        <v>48</v>
      </c>
      <c r="C109" s="229"/>
      <c r="D109" s="229"/>
      <c r="E109" s="121">
        <f>IF($D109="","",IF($C109="","",IF($C109="男子",VLOOKUP($D109,'選手データ'!$B$2:$H$61,2,FALSE),VLOOKUP($D109,'選手データ'!$K$2:$Q$61,2,FALSE))))</f>
      </c>
      <c r="F109" s="211">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28"/>
      <c r="C110" s="229"/>
      <c r="D110" s="229"/>
      <c r="E110" s="121">
        <f>IF($D109="","",IF($C109="","",IF($C109="男子",VLOOKUP($D109,'選手データ'!$B$2:$H$61,3,FALSE),VLOOKUP($D109,'選手データ'!$K$2:$Q$61,3,FALSE))))</f>
      </c>
      <c r="F110" s="212">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28">
        <v>49</v>
      </c>
      <c r="C111" s="229"/>
      <c r="D111" s="229"/>
      <c r="E111" s="121">
        <f>IF($D111="","",IF($C111="","",IF($C111="男子",VLOOKUP($D111,'選手データ'!$B$2:$H$61,2,FALSE),VLOOKUP($D111,'選手データ'!$K$2:$Q$61,2,FALSE))))</f>
      </c>
      <c r="F111" s="211">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28"/>
      <c r="C112" s="229"/>
      <c r="D112" s="229"/>
      <c r="E112" s="121">
        <f>IF($D111="","",IF($C111="","",IF($C111="男子",VLOOKUP($D111,'選手データ'!$B$2:$H$61,3,FALSE),VLOOKUP($D111,'選手データ'!$K$2:$Q$61,3,FALSE))))</f>
      </c>
      <c r="F112" s="212">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28">
        <v>50</v>
      </c>
      <c r="C113" s="229"/>
      <c r="D113" s="229"/>
      <c r="E113" s="121">
        <f>IF($D113="","",IF($C113="","",IF($C113="男子",VLOOKUP($D113,'選手データ'!$B$2:$H$61,2,FALSE),VLOOKUP($D113,'選手データ'!$K$2:$Q$61,2,FALSE))))</f>
      </c>
      <c r="F113" s="213">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49"/>
      <c r="C114" s="266"/>
      <c r="D114" s="266"/>
      <c r="E114" s="122">
        <f>IF($D113="","",IF($C113="","",IF($C113="男子",VLOOKUP($D113,'選手データ'!$B$2:$H$61,3,FALSE),VLOOKUP($D113,'選手データ'!$K$2:$Q$61,3,FALSE))))</f>
      </c>
      <c r="F114" s="214">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8:C8"/>
    <mergeCell ref="B13:B14"/>
    <mergeCell ref="C13:C14"/>
    <mergeCell ref="D13:D14"/>
    <mergeCell ref="B11:B12"/>
    <mergeCell ref="C11:C12"/>
    <mergeCell ref="D11:D12"/>
    <mergeCell ref="B5:B6"/>
    <mergeCell ref="D5:E5"/>
    <mergeCell ref="B4:C4"/>
    <mergeCell ref="D4:E4"/>
    <mergeCell ref="F4:G4"/>
    <mergeCell ref="H4:I4"/>
    <mergeCell ref="G1:I1"/>
    <mergeCell ref="G11:I11"/>
    <mergeCell ref="G12:I12"/>
    <mergeCell ref="G5:I5"/>
    <mergeCell ref="D6:I6"/>
    <mergeCell ref="B3:C3"/>
    <mergeCell ref="B1:F1"/>
    <mergeCell ref="D3:E3"/>
    <mergeCell ref="F3:G3"/>
    <mergeCell ref="H3:I3"/>
    <mergeCell ref="F15:F16"/>
    <mergeCell ref="F11:F12"/>
    <mergeCell ref="F13:F14"/>
    <mergeCell ref="B15:B16"/>
    <mergeCell ref="C15:C16"/>
    <mergeCell ref="F17:F18"/>
    <mergeCell ref="D15:D16"/>
    <mergeCell ref="B17:B18"/>
    <mergeCell ref="C17:C18"/>
    <mergeCell ref="D17:D18"/>
    <mergeCell ref="F19:F20"/>
    <mergeCell ref="F21:F22"/>
    <mergeCell ref="F23:F24"/>
    <mergeCell ref="F25:F26"/>
    <mergeCell ref="F27:F28"/>
    <mergeCell ref="F29:F30"/>
    <mergeCell ref="F31:F32"/>
    <mergeCell ref="F33:F34"/>
    <mergeCell ref="F55:F56"/>
    <mergeCell ref="F57:F58"/>
    <mergeCell ref="F59:F60"/>
    <mergeCell ref="F61:F62"/>
    <mergeCell ref="F47:F48"/>
    <mergeCell ref="F49:F50"/>
    <mergeCell ref="F51:F52"/>
    <mergeCell ref="F53:F54"/>
    <mergeCell ref="F63:F64"/>
    <mergeCell ref="F65:F66"/>
    <mergeCell ref="F67:F68"/>
    <mergeCell ref="F69:F70"/>
    <mergeCell ref="F35:F36"/>
    <mergeCell ref="F37:F38"/>
    <mergeCell ref="F39:F40"/>
    <mergeCell ref="F41:F42"/>
    <mergeCell ref="F43:F44"/>
    <mergeCell ref="F45:F4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X68"/>
  <sheetViews>
    <sheetView tabSelected="1" zoomScaleSheetLayoutView="80" zoomScalePageLayoutView="0" workbookViewId="0" topLeftCell="A1">
      <selection activeCell="B1" sqref="B1:F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43" t="s">
        <v>127</v>
      </c>
      <c r="C1" s="243"/>
      <c r="D1" s="243"/>
      <c r="E1" s="243"/>
      <c r="F1" s="243"/>
      <c r="G1" s="1" t="s">
        <v>14</v>
      </c>
      <c r="H1" s="267" t="s">
        <v>15</v>
      </c>
      <c r="I1" s="268"/>
    </row>
    <row r="2" spans="2:9" ht="8.25" customHeight="1" thickBot="1" thickTop="1">
      <c r="B2" s="1"/>
      <c r="C2" s="1"/>
      <c r="G2" s="1"/>
      <c r="I2" s="1"/>
    </row>
    <row r="3" spans="3:24" ht="25.5" customHeight="1">
      <c r="C3" s="5" t="s">
        <v>73</v>
      </c>
      <c r="L3" s="35"/>
      <c r="M3" s="35"/>
      <c r="N3" s="35"/>
      <c r="O3" s="35"/>
      <c r="P3" s="35"/>
      <c r="Q3" s="35"/>
      <c r="R3" s="35"/>
      <c r="S3" s="269" t="s">
        <v>74</v>
      </c>
      <c r="T3" s="270"/>
      <c r="U3" s="270"/>
      <c r="V3" s="270"/>
      <c r="W3" s="270"/>
      <c r="X3" s="271"/>
    </row>
    <row r="4" spans="12:24" ht="6" customHeight="1" thickBot="1">
      <c r="L4" s="35"/>
      <c r="M4" s="35"/>
      <c r="N4" s="35"/>
      <c r="O4" s="35"/>
      <c r="P4" s="35"/>
      <c r="Q4" s="35"/>
      <c r="R4" s="35"/>
      <c r="S4" s="272"/>
      <c r="T4" s="273"/>
      <c r="U4" s="273"/>
      <c r="V4" s="273"/>
      <c r="W4" s="273"/>
      <c r="X4" s="274"/>
    </row>
    <row r="5" spans="3:24" ht="27" customHeight="1">
      <c r="C5" s="30" t="s">
        <v>17</v>
      </c>
      <c r="D5" s="25"/>
      <c r="E5" s="4" t="s">
        <v>27</v>
      </c>
      <c r="G5" s="4" t="s">
        <v>28</v>
      </c>
      <c r="I5" s="4" t="s">
        <v>18</v>
      </c>
      <c r="L5" s="35"/>
      <c r="M5" s="35"/>
      <c r="N5" s="35"/>
      <c r="O5" s="35"/>
      <c r="P5" s="35"/>
      <c r="Q5" s="35"/>
      <c r="R5" s="35"/>
      <c r="S5" s="272"/>
      <c r="T5" s="273"/>
      <c r="U5" s="273"/>
      <c r="V5" s="273"/>
      <c r="W5" s="273"/>
      <c r="X5" s="274"/>
    </row>
    <row r="6" spans="3:24" ht="27" customHeight="1" thickBot="1">
      <c r="C6" s="156"/>
      <c r="D6" s="26"/>
      <c r="E6" s="157"/>
      <c r="G6" s="158"/>
      <c r="I6" s="158"/>
      <c r="L6" s="35"/>
      <c r="M6" s="35"/>
      <c r="N6" s="35"/>
      <c r="O6" s="35"/>
      <c r="P6" s="35"/>
      <c r="Q6" s="35"/>
      <c r="R6" s="35"/>
      <c r="S6" s="272"/>
      <c r="T6" s="273"/>
      <c r="U6" s="273"/>
      <c r="V6" s="273"/>
      <c r="W6" s="273"/>
      <c r="X6" s="274"/>
    </row>
    <row r="7" spans="12:24" ht="6" customHeight="1" thickBot="1">
      <c r="L7" s="29"/>
      <c r="M7" s="29"/>
      <c r="N7" s="29"/>
      <c r="O7" s="29"/>
      <c r="P7" s="29"/>
      <c r="Q7" s="29"/>
      <c r="R7" s="29"/>
      <c r="S7" s="272"/>
      <c r="T7" s="273"/>
      <c r="U7" s="273"/>
      <c r="V7" s="273"/>
      <c r="W7" s="273"/>
      <c r="X7" s="274"/>
    </row>
    <row r="8" spans="4:24" ht="36" customHeight="1" thickBot="1">
      <c r="D8" s="18" t="s">
        <v>29</v>
      </c>
      <c r="E8" s="19" t="s">
        <v>16</v>
      </c>
      <c r="F8" s="20" t="s">
        <v>29</v>
      </c>
      <c r="G8" s="19" t="s">
        <v>16</v>
      </c>
      <c r="H8" s="20" t="s">
        <v>29</v>
      </c>
      <c r="I8" s="21" t="s">
        <v>16</v>
      </c>
      <c r="L8" s="29"/>
      <c r="M8" s="29"/>
      <c r="N8" s="29"/>
      <c r="O8" s="29"/>
      <c r="P8" s="29"/>
      <c r="Q8" s="29"/>
      <c r="R8" s="29"/>
      <c r="S8" s="275"/>
      <c r="T8" s="276"/>
      <c r="U8" s="276"/>
      <c r="V8" s="276"/>
      <c r="W8" s="276"/>
      <c r="X8" s="277"/>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A55">
      <selection activeCell="L14" sqref="L14:P14"/>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311" t="s">
        <v>83</v>
      </c>
      <c r="R2" s="311"/>
      <c r="S2" s="311"/>
      <c r="T2" s="311"/>
      <c r="U2" s="311"/>
      <c r="AL2" s="311" t="s">
        <v>192</v>
      </c>
      <c r="AM2" s="311"/>
      <c r="AN2" s="311"/>
      <c r="AO2" s="311"/>
      <c r="AP2" s="311"/>
    </row>
    <row r="3" spans="17:41" ht="15" customHeight="1">
      <c r="Q3" s="182"/>
      <c r="R3" s="182"/>
      <c r="S3" s="182"/>
      <c r="T3" s="182"/>
      <c r="AL3" s="182"/>
      <c r="AM3" s="182"/>
      <c r="AN3" s="182"/>
      <c r="AO3" s="182"/>
    </row>
    <row r="4" spans="1:42" ht="19.5" customHeight="1">
      <c r="A4" s="320" t="s">
        <v>193</v>
      </c>
      <c r="B4" s="320"/>
      <c r="C4" s="320"/>
      <c r="D4" s="320"/>
      <c r="E4" s="320"/>
      <c r="F4" s="320"/>
      <c r="G4" s="320"/>
      <c r="H4" s="320"/>
      <c r="I4" s="320"/>
      <c r="J4" s="320"/>
      <c r="K4" s="320"/>
      <c r="L4" s="320"/>
      <c r="M4" s="320"/>
      <c r="N4" s="320"/>
      <c r="O4" s="320"/>
      <c r="P4" s="320"/>
      <c r="Q4" s="320"/>
      <c r="R4" s="320"/>
      <c r="S4" s="320"/>
      <c r="T4" s="320"/>
      <c r="U4" s="320"/>
      <c r="V4" s="320" t="s">
        <v>193</v>
      </c>
      <c r="W4" s="320"/>
      <c r="X4" s="320"/>
      <c r="Y4" s="320"/>
      <c r="Z4" s="320"/>
      <c r="AA4" s="320"/>
      <c r="AB4" s="320"/>
      <c r="AC4" s="320"/>
      <c r="AD4" s="320"/>
      <c r="AE4" s="320"/>
      <c r="AF4" s="320"/>
      <c r="AG4" s="320"/>
      <c r="AH4" s="320"/>
      <c r="AI4" s="320"/>
      <c r="AJ4" s="320"/>
      <c r="AK4" s="320"/>
      <c r="AL4" s="320"/>
      <c r="AM4" s="320"/>
      <c r="AN4" s="320"/>
      <c r="AO4" s="320"/>
      <c r="AP4" s="320"/>
    </row>
    <row r="5" spans="17:41" ht="19.5" customHeight="1">
      <c r="Q5" s="182"/>
      <c r="R5" s="182"/>
      <c r="S5" s="182"/>
      <c r="T5" s="182"/>
      <c r="AL5" s="182"/>
      <c r="AM5" s="182"/>
      <c r="AN5" s="182"/>
      <c r="AO5" s="182"/>
    </row>
    <row r="6" spans="5:42" ht="19.5" customHeight="1">
      <c r="E6" s="308" t="s">
        <v>84</v>
      </c>
      <c r="F6" s="308"/>
      <c r="G6" s="309">
        <f>'個人種目申込一覧表'!$D$4</f>
        <v>0</v>
      </c>
      <c r="H6" s="310"/>
      <c r="I6" s="310"/>
      <c r="J6" s="310"/>
      <c r="K6" s="162"/>
      <c r="L6" s="311" t="s">
        <v>85</v>
      </c>
      <c r="M6" s="311"/>
      <c r="N6" s="311"/>
      <c r="O6" s="311"/>
      <c r="P6" s="311"/>
      <c r="Q6" s="322"/>
      <c r="R6" s="322"/>
      <c r="S6" s="322"/>
      <c r="T6" s="322"/>
      <c r="U6" s="180" t="s">
        <v>86</v>
      </c>
      <c r="Z6" s="308" t="s">
        <v>84</v>
      </c>
      <c r="AA6" s="308"/>
      <c r="AB6" s="309">
        <f>'個人種目申込一覧表'!$D$4</f>
        <v>0</v>
      </c>
      <c r="AC6" s="310"/>
      <c r="AD6" s="310"/>
      <c r="AE6" s="310"/>
      <c r="AF6" s="162"/>
      <c r="AG6" s="311" t="s">
        <v>85</v>
      </c>
      <c r="AH6" s="311"/>
      <c r="AI6" s="311"/>
      <c r="AJ6" s="311"/>
      <c r="AK6" s="311"/>
      <c r="AL6" s="279">
        <f>IF($Q$6="","",$Q$6)</f>
      </c>
      <c r="AM6" s="279"/>
      <c r="AN6" s="279"/>
      <c r="AO6" s="279"/>
      <c r="AP6" s="180" t="s">
        <v>86</v>
      </c>
    </row>
    <row r="7" spans="17:41" ht="19.5" customHeight="1">
      <c r="Q7" s="182"/>
      <c r="R7" s="182"/>
      <c r="S7" s="182"/>
      <c r="T7" s="182"/>
      <c r="AL7" s="182"/>
      <c r="AM7" s="182"/>
      <c r="AN7" s="182"/>
      <c r="AO7" s="182"/>
    </row>
    <row r="8" spans="1:42" ht="39.75" customHeight="1">
      <c r="A8" s="312" t="s">
        <v>183</v>
      </c>
      <c r="B8" s="312"/>
      <c r="C8" s="312"/>
      <c r="D8" s="312"/>
      <c r="E8" s="312"/>
      <c r="F8" s="312"/>
      <c r="G8" s="312"/>
      <c r="H8" s="312"/>
      <c r="I8" s="312"/>
      <c r="J8" s="312"/>
      <c r="K8" s="312"/>
      <c r="L8" s="312"/>
      <c r="M8" s="312"/>
      <c r="N8" s="312"/>
      <c r="O8" s="312"/>
      <c r="P8" s="312"/>
      <c r="Q8" s="312"/>
      <c r="R8" s="312"/>
      <c r="S8" s="312"/>
      <c r="T8" s="312"/>
      <c r="U8" s="312"/>
      <c r="V8" s="312" t="s">
        <v>183</v>
      </c>
      <c r="W8" s="312"/>
      <c r="X8" s="312"/>
      <c r="Y8" s="312"/>
      <c r="Z8" s="312"/>
      <c r="AA8" s="312"/>
      <c r="AB8" s="312"/>
      <c r="AC8" s="312"/>
      <c r="AD8" s="312"/>
      <c r="AE8" s="312"/>
      <c r="AF8" s="312"/>
      <c r="AG8" s="312"/>
      <c r="AH8" s="312"/>
      <c r="AI8" s="312"/>
      <c r="AJ8" s="312"/>
      <c r="AK8" s="312"/>
      <c r="AL8" s="312"/>
      <c r="AM8" s="312"/>
      <c r="AN8" s="312"/>
      <c r="AO8" s="312"/>
      <c r="AP8" s="312"/>
    </row>
    <row r="9" spans="1:42" ht="21.75" customHeight="1">
      <c r="A9" s="313" t="s">
        <v>87</v>
      </c>
      <c r="B9" s="313"/>
      <c r="C9" s="314" t="s">
        <v>110</v>
      </c>
      <c r="D9" s="315"/>
      <c r="E9" s="316"/>
      <c r="F9" s="183" t="s">
        <v>88</v>
      </c>
      <c r="G9" s="317"/>
      <c r="H9" s="295"/>
      <c r="I9" s="296"/>
      <c r="J9" s="184" t="s">
        <v>89</v>
      </c>
      <c r="K9" s="185"/>
      <c r="L9" s="302"/>
      <c r="M9" s="302"/>
      <c r="N9" s="302"/>
      <c r="O9" s="302"/>
      <c r="P9" s="302"/>
      <c r="Q9" s="303"/>
      <c r="R9" s="318" t="s">
        <v>90</v>
      </c>
      <c r="S9" s="319"/>
      <c r="T9" s="295"/>
      <c r="U9" s="296"/>
      <c r="V9" s="313" t="s">
        <v>87</v>
      </c>
      <c r="W9" s="313"/>
      <c r="X9" s="314" t="s">
        <v>110</v>
      </c>
      <c r="Y9" s="315"/>
      <c r="Z9" s="316"/>
      <c r="AA9" s="183" t="s">
        <v>88</v>
      </c>
      <c r="AB9" s="317"/>
      <c r="AC9" s="295"/>
      <c r="AD9" s="296"/>
      <c r="AE9" s="184" t="s">
        <v>89</v>
      </c>
      <c r="AF9" s="185"/>
      <c r="AG9" s="302"/>
      <c r="AH9" s="302"/>
      <c r="AI9" s="302"/>
      <c r="AJ9" s="302"/>
      <c r="AK9" s="302"/>
      <c r="AL9" s="303"/>
      <c r="AM9" s="318" t="s">
        <v>90</v>
      </c>
      <c r="AN9" s="319"/>
      <c r="AO9" s="295"/>
      <c r="AP9" s="296"/>
    </row>
    <row r="10" spans="1:42" ht="21.75" customHeight="1">
      <c r="A10" s="313"/>
      <c r="B10" s="313"/>
      <c r="C10" s="297" t="s">
        <v>47</v>
      </c>
      <c r="D10" s="298"/>
      <c r="E10" s="299"/>
      <c r="F10" s="300"/>
      <c r="G10" s="279"/>
      <c r="H10" s="279"/>
      <c r="I10" s="301"/>
      <c r="J10" s="184" t="s">
        <v>91</v>
      </c>
      <c r="K10" s="185"/>
      <c r="L10" s="302"/>
      <c r="M10" s="302"/>
      <c r="N10" s="302"/>
      <c r="O10" s="302"/>
      <c r="P10" s="302"/>
      <c r="Q10" s="303"/>
      <c r="R10" s="304"/>
      <c r="S10" s="279"/>
      <c r="T10" s="279"/>
      <c r="U10" s="301"/>
      <c r="V10" s="313"/>
      <c r="W10" s="313"/>
      <c r="X10" s="297" t="s">
        <v>48</v>
      </c>
      <c r="Y10" s="298"/>
      <c r="Z10" s="299"/>
      <c r="AA10" s="300"/>
      <c r="AB10" s="279"/>
      <c r="AC10" s="279"/>
      <c r="AD10" s="301"/>
      <c r="AE10" s="184" t="s">
        <v>91</v>
      </c>
      <c r="AF10" s="185"/>
      <c r="AG10" s="302"/>
      <c r="AH10" s="302"/>
      <c r="AI10" s="302"/>
      <c r="AJ10" s="302"/>
      <c r="AK10" s="302"/>
      <c r="AL10" s="303"/>
      <c r="AM10" s="304"/>
      <c r="AN10" s="279"/>
      <c r="AO10" s="279"/>
      <c r="AP10" s="301"/>
    </row>
    <row r="11" spans="1:42" ht="21.75" customHeight="1">
      <c r="A11" s="186" t="s">
        <v>92</v>
      </c>
      <c r="B11" s="305" t="s">
        <v>182</v>
      </c>
      <c r="C11" s="306"/>
      <c r="D11" s="307" t="s">
        <v>93</v>
      </c>
      <c r="E11" s="307"/>
      <c r="F11" s="186" t="s">
        <v>94</v>
      </c>
      <c r="G11" s="186" t="s">
        <v>95</v>
      </c>
      <c r="H11" s="186" t="s">
        <v>96</v>
      </c>
      <c r="I11" s="186" t="s">
        <v>97</v>
      </c>
      <c r="J11" s="186" t="s">
        <v>98</v>
      </c>
      <c r="K11" s="186" t="s">
        <v>180</v>
      </c>
      <c r="L11" s="307" t="s">
        <v>99</v>
      </c>
      <c r="M11" s="307"/>
      <c r="N11" s="307"/>
      <c r="O11" s="307"/>
      <c r="P11" s="307"/>
      <c r="Q11" s="186" t="s">
        <v>100</v>
      </c>
      <c r="R11" s="186" t="s">
        <v>101</v>
      </c>
      <c r="S11" s="186" t="s">
        <v>102</v>
      </c>
      <c r="T11" s="305" t="s">
        <v>103</v>
      </c>
      <c r="U11" s="306"/>
      <c r="V11" s="186" t="s">
        <v>92</v>
      </c>
      <c r="W11" s="305" t="s">
        <v>182</v>
      </c>
      <c r="X11" s="306"/>
      <c r="Y11" s="307" t="s">
        <v>93</v>
      </c>
      <c r="Z11" s="307"/>
      <c r="AA11" s="186" t="s">
        <v>94</v>
      </c>
      <c r="AB11" s="186" t="s">
        <v>95</v>
      </c>
      <c r="AC11" s="186" t="s">
        <v>96</v>
      </c>
      <c r="AD11" s="186" t="s">
        <v>97</v>
      </c>
      <c r="AE11" s="186" t="s">
        <v>98</v>
      </c>
      <c r="AF11" s="186" t="s">
        <v>180</v>
      </c>
      <c r="AG11" s="307" t="s">
        <v>99</v>
      </c>
      <c r="AH11" s="307"/>
      <c r="AI11" s="307"/>
      <c r="AJ11" s="307"/>
      <c r="AK11" s="307"/>
      <c r="AL11" s="186" t="s">
        <v>100</v>
      </c>
      <c r="AM11" s="186" t="s">
        <v>101</v>
      </c>
      <c r="AN11" s="186" t="s">
        <v>102</v>
      </c>
      <c r="AO11" s="305" t="s">
        <v>103</v>
      </c>
      <c r="AP11" s="306"/>
    </row>
    <row r="12" spans="1:42" ht="21.75" customHeight="1">
      <c r="A12" s="186">
        <v>1</v>
      </c>
      <c r="B12" s="280">
        <f>IF($K12="","",VLOOKUP($K12,'選手データ'!$B$2:$I$61,8,FALSE))</f>
      </c>
      <c r="C12" s="280"/>
      <c r="D12" s="280">
        <f>IF($K12="","",VLOOKUP($K12,'選手データ'!$B$2:$I$61,2,FALSE))</f>
      </c>
      <c r="E12" s="280"/>
      <c r="F12" s="193"/>
      <c r="G12" s="193"/>
      <c r="H12" s="193"/>
      <c r="I12" s="193"/>
      <c r="J12" s="194"/>
      <c r="K12" s="110"/>
      <c r="L12" s="286">
        <f>IF($K12="","",VLOOKUP($K12,'選手データ'!$B$2:$I$61,4,FALSE))</f>
      </c>
      <c r="M12" s="287"/>
      <c r="N12" s="287"/>
      <c r="O12" s="287"/>
      <c r="P12" s="288"/>
      <c r="Q12" s="187">
        <f>IF($K12="","",VLOOKUP($K12,'選手データ'!$B$2:$I$61,7,FALSE))</f>
      </c>
      <c r="R12" s="175"/>
      <c r="S12" s="175"/>
      <c r="T12" s="321"/>
      <c r="U12" s="321"/>
      <c r="V12" s="186">
        <v>1</v>
      </c>
      <c r="W12" s="280"/>
      <c r="X12" s="280"/>
      <c r="Y12" s="280"/>
      <c r="Z12" s="280"/>
      <c r="AA12" s="193"/>
      <c r="AB12" s="193"/>
      <c r="AC12" s="193"/>
      <c r="AD12" s="193"/>
      <c r="AE12" s="194"/>
      <c r="AF12" s="110"/>
      <c r="AG12" s="283"/>
      <c r="AH12" s="284"/>
      <c r="AI12" s="284"/>
      <c r="AJ12" s="284"/>
      <c r="AK12" s="285"/>
      <c r="AL12" s="187"/>
      <c r="AM12" s="175"/>
      <c r="AN12" s="175"/>
      <c r="AO12" s="321"/>
      <c r="AP12" s="321"/>
    </row>
    <row r="13" spans="1:42" ht="21.75" customHeight="1">
      <c r="A13" s="186">
        <v>2</v>
      </c>
      <c r="B13" s="280">
        <f>IF($K13="","",VLOOKUP($K13,'選手データ'!$B$2:$I$61,8,FALSE))</f>
      </c>
      <c r="C13" s="280"/>
      <c r="D13" s="280">
        <f>IF($K13="","",VLOOKUP($K13,'選手データ'!$B$2:$I$61,2,FALSE))</f>
      </c>
      <c r="E13" s="280"/>
      <c r="F13" s="193"/>
      <c r="G13" s="193"/>
      <c r="H13" s="193"/>
      <c r="I13" s="193"/>
      <c r="J13" s="193"/>
      <c r="K13" s="110"/>
      <c r="L13" s="286">
        <f>IF($K13="","",VLOOKUP($K13,'選手データ'!$B$2:$I$61,4,FALSE))</f>
      </c>
      <c r="M13" s="287"/>
      <c r="N13" s="287"/>
      <c r="O13" s="287"/>
      <c r="P13" s="288"/>
      <c r="Q13" s="187">
        <f>IF($K13="","",VLOOKUP($K13,'選手データ'!$B$2:$I$61,7,FALSE))</f>
      </c>
      <c r="R13" s="175"/>
      <c r="S13" s="175"/>
      <c r="T13" s="321"/>
      <c r="U13" s="321"/>
      <c r="V13" s="186">
        <v>2</v>
      </c>
      <c r="W13" s="280"/>
      <c r="X13" s="280"/>
      <c r="Y13" s="280"/>
      <c r="Z13" s="280"/>
      <c r="AA13" s="193"/>
      <c r="AB13" s="193"/>
      <c r="AC13" s="193"/>
      <c r="AD13" s="193"/>
      <c r="AE13" s="193"/>
      <c r="AF13" s="111"/>
      <c r="AG13" s="283"/>
      <c r="AH13" s="284"/>
      <c r="AI13" s="284"/>
      <c r="AJ13" s="284"/>
      <c r="AK13" s="285"/>
      <c r="AL13" s="187"/>
      <c r="AM13" s="175"/>
      <c r="AN13" s="175"/>
      <c r="AO13" s="321"/>
      <c r="AP13" s="321"/>
    </row>
    <row r="14" spans="1:42" ht="21.75" customHeight="1">
      <c r="A14" s="186">
        <v>3</v>
      </c>
      <c r="B14" s="280">
        <f>IF($K14="","",VLOOKUP($K14,'選手データ'!$B$2:$I$61,8,FALSE))</f>
      </c>
      <c r="C14" s="280"/>
      <c r="D14" s="280">
        <f>IF($K14="","",VLOOKUP($K14,'選手データ'!$B$2:$I$61,2,FALSE))</f>
      </c>
      <c r="E14" s="280"/>
      <c r="F14" s="193"/>
      <c r="G14" s="193"/>
      <c r="H14" s="193"/>
      <c r="I14" s="193"/>
      <c r="J14" s="193"/>
      <c r="K14" s="111"/>
      <c r="L14" s="286">
        <f>IF($K14="","",VLOOKUP($K14,'選手データ'!$B$2:$I$61,4,FALSE))</f>
      </c>
      <c r="M14" s="287"/>
      <c r="N14" s="287"/>
      <c r="O14" s="287"/>
      <c r="P14" s="288"/>
      <c r="Q14" s="187">
        <f>IF($K14="","",VLOOKUP($K14,'選手データ'!$B$2:$I$61,7,FALSE))</f>
      </c>
      <c r="R14" s="175"/>
      <c r="S14" s="175"/>
      <c r="T14" s="321"/>
      <c r="U14" s="321"/>
      <c r="V14" s="186">
        <v>3</v>
      </c>
      <c r="W14" s="280"/>
      <c r="X14" s="280"/>
      <c r="Y14" s="280"/>
      <c r="Z14" s="280"/>
      <c r="AA14" s="193"/>
      <c r="AB14" s="193"/>
      <c r="AC14" s="193"/>
      <c r="AD14" s="193"/>
      <c r="AE14" s="193"/>
      <c r="AF14" s="111"/>
      <c r="AG14" s="283"/>
      <c r="AH14" s="284"/>
      <c r="AI14" s="284"/>
      <c r="AJ14" s="284"/>
      <c r="AK14" s="285"/>
      <c r="AL14" s="187"/>
      <c r="AM14" s="175"/>
      <c r="AN14" s="175"/>
      <c r="AO14" s="321"/>
      <c r="AP14" s="321"/>
    </row>
    <row r="15" spans="1:42" ht="21.75" customHeight="1">
      <c r="A15" s="186">
        <v>4</v>
      </c>
      <c r="B15" s="280">
        <f>IF($K15="","",VLOOKUP($K15,'選手データ'!$B$2:$I$61,8,FALSE))</f>
      </c>
      <c r="C15" s="280"/>
      <c r="D15" s="280">
        <f>IF($K15="","",VLOOKUP($K15,'選手データ'!$B$2:$I$61,2,FALSE))</f>
      </c>
      <c r="E15" s="280"/>
      <c r="F15" s="193"/>
      <c r="G15" s="193"/>
      <c r="H15" s="193"/>
      <c r="I15" s="193"/>
      <c r="J15" s="193"/>
      <c r="K15" s="110"/>
      <c r="L15" s="286">
        <f>IF($K15="","",VLOOKUP($K15,'選手データ'!$B$2:$I$61,4,FALSE))</f>
      </c>
      <c r="M15" s="287"/>
      <c r="N15" s="287"/>
      <c r="O15" s="287"/>
      <c r="P15" s="288"/>
      <c r="Q15" s="187">
        <f>IF($K15="","",VLOOKUP($K15,'選手データ'!$B$2:$I$61,7,FALSE))</f>
      </c>
      <c r="R15" s="175"/>
      <c r="S15" s="175"/>
      <c r="T15" s="321"/>
      <c r="U15" s="321"/>
      <c r="V15" s="186">
        <v>4</v>
      </c>
      <c r="W15" s="280">
        <f>IF($AF15="","",VLOOKUP($AF15,'選手データ'!$K$2:$R$61,8,FALSE))</f>
      </c>
      <c r="X15" s="280"/>
      <c r="Y15" s="280">
        <f>IF($AF15="","",VLOOKUP($AF15,'選手データ'!$K$2:$Q$61,2,FALSE))</f>
      </c>
      <c r="Z15" s="280"/>
      <c r="AA15" s="193"/>
      <c r="AB15" s="193"/>
      <c r="AC15" s="193"/>
      <c r="AD15" s="193"/>
      <c r="AE15" s="193"/>
      <c r="AF15" s="110"/>
      <c r="AG15" s="283">
        <f>IF(AF15="","",VLOOKUP(AF15,'選手データ'!$K$2:$Q$61,4,FALSE))</f>
      </c>
      <c r="AH15" s="284"/>
      <c r="AI15" s="284"/>
      <c r="AJ15" s="284"/>
      <c r="AK15" s="285"/>
      <c r="AL15" s="187">
        <f>IF($AF15="","",VLOOKUP($AF15,'選手データ'!$K$2:$Q$61,7,FALSE))</f>
      </c>
      <c r="AM15" s="175"/>
      <c r="AN15" s="175"/>
      <c r="AO15" s="321"/>
      <c r="AP15" s="321"/>
    </row>
    <row r="16" spans="1:42" ht="21.75" customHeight="1">
      <c r="A16" s="186">
        <v>5</v>
      </c>
      <c r="B16" s="280">
        <f>IF($K16="","",VLOOKUP($K16,'選手データ'!$B$2:$I$61,8,FALSE))</f>
      </c>
      <c r="C16" s="280"/>
      <c r="D16" s="280">
        <f>IF($K16="","",VLOOKUP($K16,'選手データ'!$B$2:$I$61,2,FALSE))</f>
      </c>
      <c r="E16" s="280"/>
      <c r="F16" s="193"/>
      <c r="G16" s="193"/>
      <c r="H16" s="193"/>
      <c r="I16" s="193"/>
      <c r="J16" s="193"/>
      <c r="K16" s="110"/>
      <c r="L16" s="286">
        <f>IF($K16="","",VLOOKUP($K16,'選手データ'!$B$2:$I$61,4,FALSE))</f>
      </c>
      <c r="M16" s="287"/>
      <c r="N16" s="287"/>
      <c r="O16" s="287"/>
      <c r="P16" s="288"/>
      <c r="Q16" s="187">
        <f>IF($K16="","",VLOOKUP($K16,'選手データ'!$B$2:$I$61,7,FALSE))</f>
      </c>
      <c r="R16" s="175"/>
      <c r="S16" s="175"/>
      <c r="T16" s="321"/>
      <c r="U16" s="321"/>
      <c r="V16" s="186">
        <v>5</v>
      </c>
      <c r="W16" s="280">
        <f>IF($AF16="","",VLOOKUP($AF16,'選手データ'!$K$2:$R$61,8,FALSE))</f>
      </c>
      <c r="X16" s="280"/>
      <c r="Y16" s="280">
        <f>IF($AF16="","",VLOOKUP($AF16,'選手データ'!$K$2:$Q$61,2,FALSE))</f>
      </c>
      <c r="Z16" s="280"/>
      <c r="AA16" s="193"/>
      <c r="AB16" s="193"/>
      <c r="AC16" s="193"/>
      <c r="AD16" s="193"/>
      <c r="AE16" s="193"/>
      <c r="AF16" s="110"/>
      <c r="AG16" s="283">
        <f>IF(AF16="","",VLOOKUP(AF16,'選手データ'!$K$2:$Q$61,4,FALSE))</f>
      </c>
      <c r="AH16" s="284"/>
      <c r="AI16" s="284"/>
      <c r="AJ16" s="284"/>
      <c r="AK16" s="285"/>
      <c r="AL16" s="187">
        <f>IF($AF16="","",VLOOKUP($AF16,'選手データ'!$K$2:$Q$61,7,FALSE))</f>
      </c>
      <c r="AM16" s="175"/>
      <c r="AN16" s="175"/>
      <c r="AO16" s="321"/>
      <c r="AP16" s="321"/>
    </row>
    <row r="17" spans="1:42" ht="21.75" customHeight="1">
      <c r="A17" s="186">
        <v>6</v>
      </c>
      <c r="B17" s="280">
        <f>IF($K17="","",VLOOKUP($K17,'選手データ'!$B$2:$I$61,8,FALSE))</f>
      </c>
      <c r="C17" s="280"/>
      <c r="D17" s="280">
        <f>IF($K17="","",VLOOKUP($K17,'選手データ'!$B$2:$I$61,2,FALSE))</f>
      </c>
      <c r="E17" s="280"/>
      <c r="F17" s="193"/>
      <c r="G17" s="193"/>
      <c r="H17" s="193"/>
      <c r="I17" s="193"/>
      <c r="J17" s="193"/>
      <c r="K17" s="110"/>
      <c r="L17" s="286">
        <f>IF($K17="","",VLOOKUP($K17,'選手データ'!$B$2:$I$61,4,FALSE))</f>
      </c>
      <c r="M17" s="287"/>
      <c r="N17" s="287"/>
      <c r="O17" s="287"/>
      <c r="P17" s="288"/>
      <c r="Q17" s="187">
        <f>IF($K17="","",VLOOKUP($K17,'選手データ'!$B$2:$I$61,7,FALSE))</f>
      </c>
      <c r="R17" s="175"/>
      <c r="S17" s="175"/>
      <c r="T17" s="321"/>
      <c r="U17" s="321"/>
      <c r="V17" s="186">
        <v>6</v>
      </c>
      <c r="W17" s="280">
        <f>IF($AF17="","",VLOOKUP($AF17,'選手データ'!$K$2:$R$61,8,FALSE))</f>
      </c>
      <c r="X17" s="280"/>
      <c r="Y17" s="280">
        <f>IF($AF17="","",VLOOKUP($AF17,'選手データ'!$K$2:$Q$61,2,FALSE))</f>
      </c>
      <c r="Z17" s="280"/>
      <c r="AA17" s="193"/>
      <c r="AB17" s="193"/>
      <c r="AC17" s="193"/>
      <c r="AD17" s="193"/>
      <c r="AE17" s="193"/>
      <c r="AF17" s="110"/>
      <c r="AG17" s="283">
        <f>IF(AF17="","",VLOOKUP(AF17,'選手データ'!$K$2:$Q$61,4,FALSE))</f>
      </c>
      <c r="AH17" s="284"/>
      <c r="AI17" s="284"/>
      <c r="AJ17" s="284"/>
      <c r="AK17" s="285"/>
      <c r="AL17" s="187">
        <f>IF($AF17="","",VLOOKUP($AF17,'選手データ'!$K$2:$Q$61,7,FALSE))</f>
      </c>
      <c r="AM17" s="175"/>
      <c r="AN17" s="175"/>
      <c r="AO17" s="321"/>
      <c r="AP17" s="321"/>
    </row>
    <row r="18" spans="1:42" ht="21.75" customHeight="1">
      <c r="A18" s="186">
        <v>7</v>
      </c>
      <c r="B18" s="280">
        <f>IF($K18="","",VLOOKUP($K18,'選手データ'!$B$2:$I$61,8,FALSE))</f>
      </c>
      <c r="C18" s="280"/>
      <c r="D18" s="280">
        <f>IF($K18="","",VLOOKUP($K18,'選手データ'!$B$2:$I$61,2,FALSE))</f>
      </c>
      <c r="E18" s="280"/>
      <c r="F18" s="193"/>
      <c r="G18" s="193"/>
      <c r="H18" s="193"/>
      <c r="I18" s="193"/>
      <c r="J18" s="193"/>
      <c r="K18" s="110"/>
      <c r="L18" s="286">
        <f>IF($K18="","",VLOOKUP($K18,'選手データ'!$B$2:$I$61,4,FALSE))</f>
      </c>
      <c r="M18" s="287"/>
      <c r="N18" s="287"/>
      <c r="O18" s="287"/>
      <c r="P18" s="288"/>
      <c r="Q18" s="187">
        <f>IF($K18="","",VLOOKUP($K18,'選手データ'!$B$2:$I$61,7,FALSE))</f>
      </c>
      <c r="R18" s="175"/>
      <c r="S18" s="175"/>
      <c r="T18" s="321"/>
      <c r="U18" s="321"/>
      <c r="V18" s="186">
        <v>7</v>
      </c>
      <c r="W18" s="280">
        <f>IF($AF18="","",VLOOKUP($AF18,'選手データ'!$K$2:$R$61,8,FALSE))</f>
      </c>
      <c r="X18" s="280"/>
      <c r="Y18" s="280">
        <f>IF($AF18="","",VLOOKUP($AF18,'選手データ'!$K$2:$Q$61,2,FALSE))</f>
      </c>
      <c r="Z18" s="280"/>
      <c r="AA18" s="193"/>
      <c r="AB18" s="193"/>
      <c r="AC18" s="193"/>
      <c r="AD18" s="193"/>
      <c r="AE18" s="193"/>
      <c r="AF18" s="110"/>
      <c r="AG18" s="283">
        <f>IF(AF18="","",VLOOKUP(AF18,'選手データ'!$K$2:$Q$61,4,FALSE))</f>
      </c>
      <c r="AH18" s="284"/>
      <c r="AI18" s="284"/>
      <c r="AJ18" s="284"/>
      <c r="AK18" s="285"/>
      <c r="AL18" s="187">
        <f>IF($AF18="","",VLOOKUP($AF18,'選手データ'!$K$2:$Q$61,7,FALSE))</f>
      </c>
      <c r="AM18" s="175"/>
      <c r="AN18" s="175"/>
      <c r="AO18" s="321"/>
      <c r="AP18" s="321"/>
    </row>
    <row r="19" spans="1:42" ht="21.75" customHeight="1">
      <c r="A19" s="186">
        <v>8</v>
      </c>
      <c r="B19" s="280">
        <f>IF($K19="","",VLOOKUP($K19,'選手データ'!$B$2:$I$61,8,FALSE))</f>
      </c>
      <c r="C19" s="280"/>
      <c r="D19" s="280">
        <f>IF($K19="","",VLOOKUP($K19,'選手データ'!$B$2:$I$61,2,FALSE))</f>
      </c>
      <c r="E19" s="280"/>
      <c r="F19" s="197"/>
      <c r="G19" s="197"/>
      <c r="H19" s="197"/>
      <c r="I19" s="193"/>
      <c r="J19" s="193"/>
      <c r="K19" s="110"/>
      <c r="L19" s="286">
        <f>IF($K19="","",VLOOKUP($K19,'選手データ'!$B$2:$I$61,4,FALSE))</f>
      </c>
      <c r="M19" s="287"/>
      <c r="N19" s="287"/>
      <c r="O19" s="287"/>
      <c r="P19" s="288"/>
      <c r="Q19" s="187">
        <f>IF($K19="","",VLOOKUP($K19,'選手データ'!$B$2:$I$61,7,FALSE))</f>
      </c>
      <c r="R19" s="175"/>
      <c r="S19" s="175"/>
      <c r="T19" s="321"/>
      <c r="U19" s="321"/>
      <c r="V19" s="186">
        <v>8</v>
      </c>
      <c r="W19" s="280">
        <f>IF($AF19="","",VLOOKUP($AF19,'選手データ'!$K$2:$R$61,8,FALSE))</f>
      </c>
      <c r="X19" s="280"/>
      <c r="Y19" s="280">
        <f>IF($AF19="","",VLOOKUP($AF19,'選手データ'!$K$2:$Q$61,2,FALSE))</f>
      </c>
      <c r="Z19" s="280"/>
      <c r="AA19" s="197"/>
      <c r="AB19" s="197"/>
      <c r="AC19" s="197"/>
      <c r="AD19" s="193"/>
      <c r="AE19" s="193"/>
      <c r="AF19" s="110"/>
      <c r="AG19" s="283">
        <f>IF(AF19="","",VLOOKUP(AF19,'選手データ'!$K$2:$Q$61,4,FALSE))</f>
      </c>
      <c r="AH19" s="284"/>
      <c r="AI19" s="284"/>
      <c r="AJ19" s="284"/>
      <c r="AK19" s="285"/>
      <c r="AL19" s="187">
        <f>IF($AF19="","",VLOOKUP($AF19,'選手データ'!$K$2:$Q$61,7,FALSE))</f>
      </c>
      <c r="AM19" s="175"/>
      <c r="AN19" s="175"/>
      <c r="AO19" s="321"/>
      <c r="AP19" s="321"/>
    </row>
    <row r="20" spans="1:42" ht="21.75" customHeight="1">
      <c r="A20" s="186">
        <v>9</v>
      </c>
      <c r="B20" s="280">
        <f>IF($K20="","",VLOOKUP($K20,'選手データ'!$B$2:$I$61,8,FALSE))</f>
      </c>
      <c r="C20" s="280"/>
      <c r="D20" s="280">
        <f>IF($K20="","",VLOOKUP($K20,'選手データ'!$B$2:$I$61,2,FALSE))</f>
      </c>
      <c r="E20" s="280"/>
      <c r="F20" s="197"/>
      <c r="G20" s="197"/>
      <c r="H20" s="197"/>
      <c r="I20" s="198"/>
      <c r="J20" s="198"/>
      <c r="K20" s="110"/>
      <c r="L20" s="286">
        <f>IF($K20="","",VLOOKUP($K20,'選手データ'!$B$2:$I$61,4,FALSE))</f>
      </c>
      <c r="M20" s="287"/>
      <c r="N20" s="287"/>
      <c r="O20" s="287"/>
      <c r="P20" s="288"/>
      <c r="Q20" s="187">
        <f>IF($K20="","",VLOOKUP($K20,'選手データ'!$B$2:$I$61,7,FALSE))</f>
      </c>
      <c r="R20" s="175"/>
      <c r="S20" s="175"/>
      <c r="T20" s="321"/>
      <c r="U20" s="321"/>
      <c r="V20" s="186">
        <v>9</v>
      </c>
      <c r="W20" s="280">
        <f>IF($AF20="","",VLOOKUP($AF20,'選手データ'!$K$2:$R$61,8,FALSE))</f>
      </c>
      <c r="X20" s="280"/>
      <c r="Y20" s="280">
        <f>IF($AF20="","",VLOOKUP($AF20,'選手データ'!$K$2:$Q$61,2,FALSE))</f>
      </c>
      <c r="Z20" s="280"/>
      <c r="AA20" s="197"/>
      <c r="AB20" s="197"/>
      <c r="AC20" s="197"/>
      <c r="AD20" s="198"/>
      <c r="AE20" s="198"/>
      <c r="AF20" s="110"/>
      <c r="AG20" s="283">
        <f>IF(AF20="","",VLOOKUP(AF20,'選手データ'!$K$2:$Q$61,4,FALSE))</f>
      </c>
      <c r="AH20" s="284"/>
      <c r="AI20" s="284"/>
      <c r="AJ20" s="284"/>
      <c r="AK20" s="285"/>
      <c r="AL20" s="187">
        <f>IF($AF20="","",VLOOKUP($AF20,'選手データ'!$K$2:$Q$61,7,FALSE))</f>
      </c>
      <c r="AM20" s="175"/>
      <c r="AN20" s="175"/>
      <c r="AO20" s="321"/>
      <c r="AP20" s="321"/>
    </row>
    <row r="21" spans="1:42" ht="21.75" customHeight="1">
      <c r="A21" s="186">
        <v>10</v>
      </c>
      <c r="B21" s="280">
        <f>IF($K21="","",VLOOKUP($K21,'選手データ'!$B$2:$I$61,8,FALSE))</f>
      </c>
      <c r="C21" s="280"/>
      <c r="D21" s="280">
        <f>IF($K21="","",VLOOKUP($K21,'選手データ'!$B$2:$I$61,2,FALSE))</f>
      </c>
      <c r="E21" s="280"/>
      <c r="F21" s="197"/>
      <c r="G21" s="197"/>
      <c r="H21" s="197"/>
      <c r="I21" s="198"/>
      <c r="J21" s="198"/>
      <c r="K21" s="110"/>
      <c r="L21" s="286">
        <f>IF($K21="","",VLOOKUP($K21,'選手データ'!$B$2:$I$61,4,FALSE))</f>
      </c>
      <c r="M21" s="287"/>
      <c r="N21" s="287"/>
      <c r="O21" s="287"/>
      <c r="P21" s="288"/>
      <c r="Q21" s="187">
        <f>IF($K21="","",VLOOKUP($K21,'選手データ'!$B$2:$I$61,7,FALSE))</f>
      </c>
      <c r="R21" s="175"/>
      <c r="S21" s="175"/>
      <c r="T21" s="321"/>
      <c r="U21" s="321"/>
      <c r="V21" s="186">
        <v>10</v>
      </c>
      <c r="W21" s="280">
        <f>IF($AF21="","",VLOOKUP($AF21,'選手データ'!$K$2:$R$61,8,FALSE))</f>
      </c>
      <c r="X21" s="280"/>
      <c r="Y21" s="280">
        <f>IF($AF21="","",VLOOKUP($AF21,'選手データ'!$K$2:$Q$61,2,FALSE))</f>
      </c>
      <c r="Z21" s="280"/>
      <c r="AA21" s="197"/>
      <c r="AB21" s="197"/>
      <c r="AC21" s="197"/>
      <c r="AD21" s="198"/>
      <c r="AE21" s="198"/>
      <c r="AF21" s="199"/>
      <c r="AG21" s="283">
        <f>IF(AF21="","",VLOOKUP(AF21,'選手データ'!$K$2:$Q$61,4,FALSE))</f>
      </c>
      <c r="AH21" s="284"/>
      <c r="AI21" s="284"/>
      <c r="AJ21" s="284"/>
      <c r="AK21" s="285"/>
      <c r="AL21" s="187">
        <f>IF($AF21="","",VLOOKUP($AF21,'選手データ'!$K$2:$Q$61,7,FALSE))</f>
      </c>
      <c r="AM21" s="175"/>
      <c r="AN21" s="175"/>
      <c r="AO21" s="321"/>
      <c r="AP21" s="321"/>
    </row>
    <row r="22" spans="1:42" ht="21.75" customHeight="1">
      <c r="A22" s="186">
        <v>11</v>
      </c>
      <c r="B22" s="280">
        <f>IF($K22="","",VLOOKUP($K22,'選手データ'!$B$2:$I$61,8,FALSE))</f>
      </c>
      <c r="C22" s="280"/>
      <c r="D22" s="280">
        <f>IF($K22="","",VLOOKUP($K22,'選手データ'!$B$2:$I$61,2,FALSE))</f>
      </c>
      <c r="E22" s="280"/>
      <c r="F22" s="197"/>
      <c r="G22" s="197"/>
      <c r="H22" s="197"/>
      <c r="I22" s="198"/>
      <c r="J22" s="198"/>
      <c r="K22" s="110"/>
      <c r="L22" s="286">
        <f>IF($K22="","",VLOOKUP($K22,'選手データ'!$B$2:$I$61,4,FALSE))</f>
      </c>
      <c r="M22" s="287"/>
      <c r="N22" s="287"/>
      <c r="O22" s="287"/>
      <c r="P22" s="288"/>
      <c r="Q22" s="187">
        <f>IF($K22="","",VLOOKUP($K22,'選手データ'!$B$2:$I$61,7,FALSE))</f>
      </c>
      <c r="R22" s="175"/>
      <c r="S22" s="175"/>
      <c r="T22" s="321"/>
      <c r="U22" s="321"/>
      <c r="V22" s="186">
        <v>11</v>
      </c>
      <c r="W22" s="280">
        <f>IF($AF22="","",VLOOKUP($AF22,'選手データ'!$K$2:$R$61,8,FALSE))</f>
      </c>
      <c r="X22" s="280"/>
      <c r="Y22" s="280">
        <f>IF($AF22="","",VLOOKUP($AF22,'選手データ'!$K$2:$Q$61,2,FALSE))</f>
      </c>
      <c r="Z22" s="280"/>
      <c r="AA22" s="197"/>
      <c r="AB22" s="197"/>
      <c r="AC22" s="197"/>
      <c r="AD22" s="198"/>
      <c r="AE22" s="198"/>
      <c r="AF22" s="199"/>
      <c r="AG22" s="283">
        <f>IF(AF22="","",VLOOKUP(AF22,'選手データ'!$K$2:$Q$61,4,FALSE))</f>
      </c>
      <c r="AH22" s="284"/>
      <c r="AI22" s="284"/>
      <c r="AJ22" s="284"/>
      <c r="AK22" s="285"/>
      <c r="AL22" s="187">
        <f>IF($AF22="","",VLOOKUP($AF22,'選手データ'!$K$2:$Q$61,7,FALSE))</f>
      </c>
      <c r="AM22" s="175"/>
      <c r="AN22" s="175"/>
      <c r="AO22" s="321"/>
      <c r="AP22" s="321"/>
    </row>
    <row r="23" spans="1:42" ht="21.75" customHeight="1">
      <c r="A23" s="186">
        <v>12</v>
      </c>
      <c r="B23" s="280">
        <f>IF($K23="","",VLOOKUP($K23,'選手データ'!$B$2:$I$61,8,FALSE))</f>
      </c>
      <c r="C23" s="280"/>
      <c r="D23" s="280">
        <f>IF($K23="","",VLOOKUP($K23,'選手データ'!$B$2:$I$61,2,FALSE))</f>
      </c>
      <c r="E23" s="280"/>
      <c r="F23" s="197"/>
      <c r="G23" s="197"/>
      <c r="H23" s="197"/>
      <c r="I23" s="198"/>
      <c r="J23" s="198"/>
      <c r="K23" s="110"/>
      <c r="L23" s="286">
        <f>IF($K23="","",VLOOKUP($K23,'選手データ'!$B$2:$I$61,4,FALSE))</f>
      </c>
      <c r="M23" s="287"/>
      <c r="N23" s="287"/>
      <c r="O23" s="287"/>
      <c r="P23" s="288"/>
      <c r="Q23" s="187">
        <f>IF($K23="","",VLOOKUP($K23,'選手データ'!$B$2:$I$61,7,FALSE))</f>
      </c>
      <c r="R23" s="175"/>
      <c r="S23" s="175"/>
      <c r="T23" s="321"/>
      <c r="U23" s="321"/>
      <c r="V23" s="186">
        <v>12</v>
      </c>
      <c r="W23" s="280">
        <f>IF($AF23="","",VLOOKUP($AF23,'選手データ'!$K$2:$R$61,8,FALSE))</f>
      </c>
      <c r="X23" s="280"/>
      <c r="Y23" s="280">
        <f>IF($AF23="","",VLOOKUP($AF23,'選手データ'!$K$2:$Q$61,2,FALSE))</f>
      </c>
      <c r="Z23" s="280"/>
      <c r="AA23" s="197"/>
      <c r="AB23" s="197"/>
      <c r="AC23" s="197"/>
      <c r="AD23" s="198"/>
      <c r="AE23" s="198"/>
      <c r="AF23" s="199"/>
      <c r="AG23" s="283">
        <f>IF(AF23="","",VLOOKUP(AF23,'選手データ'!$K$2:$Q$61,4,FALSE))</f>
      </c>
      <c r="AH23" s="284"/>
      <c r="AI23" s="284"/>
      <c r="AJ23" s="284"/>
      <c r="AK23" s="285"/>
      <c r="AL23" s="187">
        <f>IF($AF23="","",VLOOKUP($AF23,'選手データ'!$K$2:$Q$61,7,FALSE))</f>
      </c>
      <c r="AM23" s="175"/>
      <c r="AN23" s="175"/>
      <c r="AO23" s="321"/>
      <c r="AP23" s="321"/>
    </row>
    <row r="24" spans="1:42" ht="21.75" customHeight="1">
      <c r="A24" s="186">
        <v>13</v>
      </c>
      <c r="B24" s="280">
        <f>IF($K24="","",VLOOKUP($K24,'選手データ'!$B$2:$I$61,8,FALSE))</f>
      </c>
      <c r="C24" s="280"/>
      <c r="D24" s="280">
        <f>IF($K24="","",VLOOKUP($K24,'選手データ'!$B$2:$I$61,2,FALSE))</f>
      </c>
      <c r="E24" s="280"/>
      <c r="F24" s="197"/>
      <c r="G24" s="197"/>
      <c r="H24" s="197"/>
      <c r="I24" s="198"/>
      <c r="J24" s="198"/>
      <c r="K24" s="110"/>
      <c r="L24" s="286">
        <f>IF($K24="","",VLOOKUP($K24,'選手データ'!$B$2:$I$61,4,FALSE))</f>
      </c>
      <c r="M24" s="287"/>
      <c r="N24" s="287"/>
      <c r="O24" s="287"/>
      <c r="P24" s="288"/>
      <c r="Q24" s="187">
        <f>IF($K24="","",VLOOKUP($K24,'選手データ'!$B$2:$I$61,7,FALSE))</f>
      </c>
      <c r="R24" s="175"/>
      <c r="S24" s="175"/>
      <c r="T24" s="321"/>
      <c r="U24" s="321"/>
      <c r="V24" s="186">
        <v>13</v>
      </c>
      <c r="W24" s="280">
        <f>IF($AF24="","",VLOOKUP($AF24,'選手データ'!$K$2:$R$61,8,FALSE))</f>
      </c>
      <c r="X24" s="280"/>
      <c r="Y24" s="280">
        <f>IF($AF24="","",VLOOKUP($AF24,'選手データ'!$K$2:$Q$61,2,FALSE))</f>
      </c>
      <c r="Z24" s="280"/>
      <c r="AA24" s="197"/>
      <c r="AB24" s="197"/>
      <c r="AC24" s="197"/>
      <c r="AD24" s="198"/>
      <c r="AE24" s="198"/>
      <c r="AF24" s="199"/>
      <c r="AG24" s="283">
        <f>IF(AF24="","",VLOOKUP(AF24,'選手データ'!$K$2:$Q$61,4,FALSE))</f>
      </c>
      <c r="AH24" s="284"/>
      <c r="AI24" s="284"/>
      <c r="AJ24" s="284"/>
      <c r="AK24" s="285"/>
      <c r="AL24" s="187">
        <f>IF($AF24="","",VLOOKUP($AF24,'選手データ'!$K$2:$Q$61,7,FALSE))</f>
      </c>
      <c r="AM24" s="175"/>
      <c r="AN24" s="175"/>
      <c r="AO24" s="321"/>
      <c r="AP24" s="321"/>
    </row>
    <row r="25" spans="1:42" ht="21.75" customHeight="1">
      <c r="A25" s="186">
        <v>14</v>
      </c>
      <c r="B25" s="280">
        <f>IF($K25="","",VLOOKUP($K25,'選手データ'!$B$2:$I$61,8,FALSE))</f>
      </c>
      <c r="C25" s="280"/>
      <c r="D25" s="280">
        <f>IF($K25="","",VLOOKUP($K25,'選手データ'!$B$2:$I$61,2,FALSE))</f>
      </c>
      <c r="E25" s="280"/>
      <c r="F25" s="197"/>
      <c r="G25" s="197"/>
      <c r="H25" s="197"/>
      <c r="I25" s="198"/>
      <c r="J25" s="198"/>
      <c r="K25" s="199"/>
      <c r="L25" s="286">
        <f>IF($K25="","",VLOOKUP($K25,'選手データ'!$B$2:$I$61,4,FALSE))</f>
      </c>
      <c r="M25" s="287"/>
      <c r="N25" s="287"/>
      <c r="O25" s="287"/>
      <c r="P25" s="288"/>
      <c r="Q25" s="187">
        <f>IF($K25="","",VLOOKUP($K25,'選手データ'!$B$2:$I$61,7,FALSE))</f>
      </c>
      <c r="R25" s="175"/>
      <c r="S25" s="175"/>
      <c r="T25" s="321"/>
      <c r="U25" s="321"/>
      <c r="V25" s="186">
        <v>14</v>
      </c>
      <c r="W25" s="280">
        <f>IF($AF25="","",VLOOKUP($AF25,'選手データ'!$K$2:$R$61,8,FALSE))</f>
      </c>
      <c r="X25" s="280"/>
      <c r="Y25" s="280">
        <f>IF($AF25="","",VLOOKUP($AF25,'選手データ'!$K$2:$Q$61,2,FALSE))</f>
      </c>
      <c r="Z25" s="280"/>
      <c r="AA25" s="197"/>
      <c r="AB25" s="197"/>
      <c r="AC25" s="197"/>
      <c r="AD25" s="198"/>
      <c r="AE25" s="198"/>
      <c r="AF25" s="199"/>
      <c r="AG25" s="283">
        <f>IF(AF25="","",VLOOKUP(AF25,'選手データ'!$K$2:$Q$61,4,FALSE))</f>
      </c>
      <c r="AH25" s="284"/>
      <c r="AI25" s="284"/>
      <c r="AJ25" s="284"/>
      <c r="AK25" s="285"/>
      <c r="AL25" s="187">
        <f>IF($AF25="","",VLOOKUP($AF25,'選手データ'!$K$2:$Q$61,7,FALSE))</f>
      </c>
      <c r="AM25" s="175"/>
      <c r="AN25" s="175"/>
      <c r="AO25" s="321"/>
      <c r="AP25" s="321"/>
    </row>
    <row r="26" spans="1:42" ht="21.75" customHeight="1">
      <c r="A26" s="186">
        <v>15</v>
      </c>
      <c r="B26" s="280">
        <f>IF($K26="","",VLOOKUP($K26,'選手データ'!$B$2:$I$61,8,FALSE))</f>
      </c>
      <c r="C26" s="280"/>
      <c r="D26" s="280">
        <f>IF($K26="","",VLOOKUP($K26,'選手データ'!$B$2:$I$61,2,FALSE))</f>
      </c>
      <c r="E26" s="280"/>
      <c r="F26" s="197"/>
      <c r="G26" s="197"/>
      <c r="H26" s="197"/>
      <c r="I26" s="198"/>
      <c r="J26" s="198"/>
      <c r="K26" s="199"/>
      <c r="L26" s="286">
        <f>IF($K26="","",VLOOKUP($K26,'選手データ'!$B$2:$I$61,4,FALSE))</f>
      </c>
      <c r="M26" s="287"/>
      <c r="N26" s="287"/>
      <c r="O26" s="287"/>
      <c r="P26" s="288"/>
      <c r="Q26" s="187">
        <f>IF($K26="","",VLOOKUP($K26,'選手データ'!$B$2:$I$61,7,FALSE))</f>
      </c>
      <c r="R26" s="175"/>
      <c r="S26" s="175"/>
      <c r="T26" s="321"/>
      <c r="U26" s="321"/>
      <c r="V26" s="186">
        <v>15</v>
      </c>
      <c r="W26" s="280">
        <f>IF($AF26="","",VLOOKUP($AF26,'選手データ'!$K$2:$R$61,8,FALSE))</f>
      </c>
      <c r="X26" s="280"/>
      <c r="Y26" s="280">
        <f>IF($AF26="","",VLOOKUP($AF26,'選手データ'!$K$2:$Q$61,2,FALSE))</f>
      </c>
      <c r="Z26" s="280"/>
      <c r="AA26" s="197"/>
      <c r="AB26" s="197"/>
      <c r="AC26" s="197"/>
      <c r="AD26" s="198"/>
      <c r="AE26" s="198"/>
      <c r="AF26" s="199"/>
      <c r="AG26" s="283">
        <f>IF(AF26="","",VLOOKUP(AF26,'選手データ'!$K$2:$Q$61,4,FALSE))</f>
      </c>
      <c r="AH26" s="284"/>
      <c r="AI26" s="284"/>
      <c r="AJ26" s="284"/>
      <c r="AK26" s="285"/>
      <c r="AL26" s="187">
        <f>IF($AF26="","",VLOOKUP($AF26,'選手データ'!$K$2:$Q$61,7,FALSE))</f>
      </c>
      <c r="AM26" s="175"/>
      <c r="AN26" s="175"/>
      <c r="AO26" s="321"/>
      <c r="AP26" s="321"/>
    </row>
    <row r="27" spans="1:42" ht="21.75" customHeight="1">
      <c r="A27" s="186">
        <v>16</v>
      </c>
      <c r="B27" s="280">
        <f>IF($K27="","",VLOOKUP($K27,'選手データ'!$B$2:$I$61,8,FALSE))</f>
      </c>
      <c r="C27" s="280"/>
      <c r="D27" s="280">
        <f>IF($K27="","",VLOOKUP($K27,'選手データ'!$B$2:$I$61,2,FALSE))</f>
      </c>
      <c r="E27" s="280"/>
      <c r="F27" s="197"/>
      <c r="G27" s="197"/>
      <c r="H27" s="197"/>
      <c r="I27" s="198"/>
      <c r="J27" s="198"/>
      <c r="K27" s="199"/>
      <c r="L27" s="286">
        <f>IF($K27="","",VLOOKUP($K27,'選手データ'!$B$2:$I$61,4,FALSE))</f>
      </c>
      <c r="M27" s="287"/>
      <c r="N27" s="287"/>
      <c r="O27" s="287"/>
      <c r="P27" s="288"/>
      <c r="Q27" s="187">
        <f>IF($K27="","",VLOOKUP($K27,'選手データ'!$B$2:$I$61,7,FALSE))</f>
      </c>
      <c r="R27" s="175"/>
      <c r="S27" s="175"/>
      <c r="T27" s="321"/>
      <c r="U27" s="321"/>
      <c r="V27" s="186">
        <v>16</v>
      </c>
      <c r="W27" s="280">
        <f>IF($AF27="","",VLOOKUP($AF27,'選手データ'!$K$2:$R$61,8,FALSE))</f>
      </c>
      <c r="X27" s="280"/>
      <c r="Y27" s="280">
        <f>IF($AF27="","",VLOOKUP($AF27,'選手データ'!$K$2:$Q$61,2,FALSE))</f>
      </c>
      <c r="Z27" s="280"/>
      <c r="AA27" s="197"/>
      <c r="AB27" s="197"/>
      <c r="AC27" s="197"/>
      <c r="AD27" s="198"/>
      <c r="AE27" s="198"/>
      <c r="AF27" s="199"/>
      <c r="AG27" s="283">
        <f>IF(AF27="","",VLOOKUP(AF27,'選手データ'!$K$2:$Q$61,4,FALSE))</f>
      </c>
      <c r="AH27" s="284"/>
      <c r="AI27" s="284"/>
      <c r="AJ27" s="284"/>
      <c r="AK27" s="285"/>
      <c r="AL27" s="187">
        <f>IF($AF27="","",VLOOKUP($AF27,'選手データ'!$K$2:$Q$61,7,FALSE))</f>
      </c>
      <c r="AM27" s="175"/>
      <c r="AN27" s="175"/>
      <c r="AO27" s="321"/>
      <c r="AP27" s="321"/>
    </row>
    <row r="28" spans="1:42" ht="21.75" customHeight="1">
      <c r="A28" s="186">
        <v>17</v>
      </c>
      <c r="B28" s="280">
        <f>IF($K28="","",VLOOKUP($K28,'選手データ'!$B$2:$I$61,8,FALSE))</f>
      </c>
      <c r="C28" s="280"/>
      <c r="D28" s="280">
        <f>IF($K28="","",VLOOKUP($K28,'選手データ'!$B$2:$I$61,2,FALSE))</f>
      </c>
      <c r="E28" s="280"/>
      <c r="F28" s="197"/>
      <c r="G28" s="197"/>
      <c r="H28" s="197"/>
      <c r="I28" s="198"/>
      <c r="J28" s="198"/>
      <c r="K28" s="199"/>
      <c r="L28" s="286">
        <f>IF($K28="","",VLOOKUP($K28,'選手データ'!$B$2:$I$61,4,FALSE))</f>
      </c>
      <c r="M28" s="287"/>
      <c r="N28" s="287"/>
      <c r="O28" s="287"/>
      <c r="P28" s="288"/>
      <c r="Q28" s="187">
        <f>IF($K28="","",VLOOKUP($K28,'選手データ'!$B$2:$I$61,7,FALSE))</f>
      </c>
      <c r="R28" s="175"/>
      <c r="S28" s="175"/>
      <c r="T28" s="321"/>
      <c r="U28" s="321"/>
      <c r="V28" s="186">
        <v>17</v>
      </c>
      <c r="W28" s="280">
        <f>IF($AF28="","",VLOOKUP($AF28,'選手データ'!$K$2:$R$61,8,FALSE))</f>
      </c>
      <c r="X28" s="280"/>
      <c r="Y28" s="280">
        <f>IF($AF28="","",VLOOKUP($AF28,'選手データ'!$K$2:$Q$61,2,FALSE))</f>
      </c>
      <c r="Z28" s="280"/>
      <c r="AA28" s="197"/>
      <c r="AB28" s="197"/>
      <c r="AC28" s="197"/>
      <c r="AD28" s="198"/>
      <c r="AE28" s="198"/>
      <c r="AF28" s="199"/>
      <c r="AG28" s="283">
        <f>IF(AF28="","",VLOOKUP(AF28,'選手データ'!$K$2:$Q$61,4,FALSE))</f>
      </c>
      <c r="AH28" s="284"/>
      <c r="AI28" s="284"/>
      <c r="AJ28" s="284"/>
      <c r="AK28" s="285"/>
      <c r="AL28" s="187">
        <f>IF($AF28="","",VLOOKUP($AF28,'選手データ'!$K$2:$Q$61,7,FALSE))</f>
      </c>
      <c r="AM28" s="175"/>
      <c r="AN28" s="175"/>
      <c r="AO28" s="321"/>
      <c r="AP28" s="321"/>
    </row>
    <row r="29" spans="1:42" ht="21.75" customHeight="1">
      <c r="A29" s="186">
        <v>18</v>
      </c>
      <c r="B29" s="280">
        <f>IF($K29="","",VLOOKUP($K29,'選手データ'!$B$2:$I$61,8,FALSE))</f>
      </c>
      <c r="C29" s="280"/>
      <c r="D29" s="280">
        <f>IF($K29="","",VLOOKUP($K29,'選手データ'!$B$2:$I$61,2,FALSE))</f>
      </c>
      <c r="E29" s="280"/>
      <c r="F29" s="197"/>
      <c r="G29" s="197"/>
      <c r="H29" s="197"/>
      <c r="I29" s="198"/>
      <c r="J29" s="198"/>
      <c r="K29" s="199"/>
      <c r="L29" s="286">
        <f>IF($K29="","",VLOOKUP($K29,'選手データ'!$B$2:$I$61,4,FALSE))</f>
      </c>
      <c r="M29" s="287"/>
      <c r="N29" s="287"/>
      <c r="O29" s="287"/>
      <c r="P29" s="288"/>
      <c r="Q29" s="187">
        <f>IF($K29="","",VLOOKUP($K29,'選手データ'!$B$2:$I$61,7,FALSE))</f>
      </c>
      <c r="R29" s="175"/>
      <c r="S29" s="175"/>
      <c r="T29" s="321"/>
      <c r="U29" s="321"/>
      <c r="V29" s="186">
        <v>18</v>
      </c>
      <c r="W29" s="280">
        <f>IF($AF29="","",VLOOKUP($AF29,'選手データ'!$K$2:$R$61,8,FALSE))</f>
      </c>
      <c r="X29" s="280"/>
      <c r="Y29" s="280">
        <f>IF($AF29="","",VLOOKUP($AF29,'選手データ'!$K$2:$Q$61,2,FALSE))</f>
      </c>
      <c r="Z29" s="280"/>
      <c r="AA29" s="197"/>
      <c r="AB29" s="197"/>
      <c r="AC29" s="197"/>
      <c r="AD29" s="198"/>
      <c r="AE29" s="198"/>
      <c r="AF29" s="199"/>
      <c r="AG29" s="283">
        <f>IF(AF29="","",VLOOKUP(AF29,'選手データ'!$K$2:$Q$61,4,FALSE))</f>
      </c>
      <c r="AH29" s="284"/>
      <c r="AI29" s="284"/>
      <c r="AJ29" s="284"/>
      <c r="AK29" s="285"/>
      <c r="AL29" s="187">
        <f>IF($AF29="","",VLOOKUP($AF29,'選手データ'!$K$2:$Q$61,7,FALSE))</f>
      </c>
      <c r="AM29" s="175"/>
      <c r="AN29" s="175"/>
      <c r="AO29" s="321"/>
      <c r="AP29" s="321"/>
    </row>
    <row r="30" spans="1:42" ht="21.75" customHeight="1">
      <c r="A30" s="186">
        <v>19</v>
      </c>
      <c r="B30" s="280">
        <f>IF($K30="","",VLOOKUP($K30,'選手データ'!$B$2:$I$61,8,FALSE))</f>
      </c>
      <c r="C30" s="280"/>
      <c r="D30" s="280">
        <f>IF($K30="","",VLOOKUP($K30,'選手データ'!$B$2:$I$61,2,FALSE))</f>
      </c>
      <c r="E30" s="280"/>
      <c r="F30" s="197"/>
      <c r="G30" s="197"/>
      <c r="H30" s="197"/>
      <c r="I30" s="198"/>
      <c r="J30" s="198"/>
      <c r="K30" s="199"/>
      <c r="L30" s="286">
        <f>IF($K30="","",VLOOKUP($K30,'選手データ'!$B$2:$I$61,4,FALSE))</f>
      </c>
      <c r="M30" s="287"/>
      <c r="N30" s="287"/>
      <c r="O30" s="287"/>
      <c r="P30" s="288"/>
      <c r="Q30" s="187">
        <f>IF($K30="","",VLOOKUP($K30,'選手データ'!$B$2:$I$61,7,FALSE))</f>
      </c>
      <c r="R30" s="175"/>
      <c r="S30" s="175"/>
      <c r="T30" s="321"/>
      <c r="U30" s="321"/>
      <c r="V30" s="186">
        <v>19</v>
      </c>
      <c r="W30" s="280">
        <f>IF($AF30="","",VLOOKUP($AF30,'選手データ'!$K$2:$R$61,8,FALSE))</f>
      </c>
      <c r="X30" s="280"/>
      <c r="Y30" s="280">
        <f>IF($AF30="","",VLOOKUP($AF30,'選手データ'!$K$2:$Q$61,2,FALSE))</f>
      </c>
      <c r="Z30" s="280"/>
      <c r="AA30" s="197"/>
      <c r="AB30" s="197"/>
      <c r="AC30" s="197"/>
      <c r="AD30" s="198"/>
      <c r="AE30" s="198"/>
      <c r="AF30" s="199"/>
      <c r="AG30" s="283">
        <f>IF(AF30="","",VLOOKUP(AF30,'選手データ'!$K$2:$Q$61,4,FALSE))</f>
      </c>
      <c r="AH30" s="284"/>
      <c r="AI30" s="284"/>
      <c r="AJ30" s="284"/>
      <c r="AK30" s="285"/>
      <c r="AL30" s="187">
        <f>IF($AF30="","",VLOOKUP($AF30,'選手データ'!$K$2:$Q$61,7,FALSE))</f>
      </c>
      <c r="AM30" s="175"/>
      <c r="AN30" s="175"/>
      <c r="AO30" s="321"/>
      <c r="AP30" s="321"/>
    </row>
    <row r="31" spans="1:42" ht="21.75" customHeight="1">
      <c r="A31" s="186">
        <v>20</v>
      </c>
      <c r="B31" s="280">
        <f>IF($K31="","",VLOOKUP($K31,'選手データ'!$B$2:$I$61,8,FALSE))</f>
      </c>
      <c r="C31" s="280"/>
      <c r="D31" s="280">
        <f>IF($K31="","",VLOOKUP($K31,'選手データ'!$B$2:$I$61,2,FALSE))</f>
      </c>
      <c r="E31" s="280"/>
      <c r="F31" s="197"/>
      <c r="G31" s="197"/>
      <c r="H31" s="197"/>
      <c r="I31" s="198"/>
      <c r="J31" s="198"/>
      <c r="K31" s="199"/>
      <c r="L31" s="286">
        <f>IF($K31="","",VLOOKUP($K31,'選手データ'!$B$2:$I$61,4,FALSE))</f>
      </c>
      <c r="M31" s="287"/>
      <c r="N31" s="287"/>
      <c r="O31" s="287"/>
      <c r="P31" s="288"/>
      <c r="Q31" s="187">
        <f>IF($K31="","",VLOOKUP($K31,'選手データ'!$B$2:$I$61,7,FALSE))</f>
      </c>
      <c r="R31" s="175"/>
      <c r="S31" s="175"/>
      <c r="T31" s="321"/>
      <c r="U31" s="321"/>
      <c r="V31" s="186">
        <v>20</v>
      </c>
      <c r="W31" s="280">
        <f>IF($AF31="","",VLOOKUP($AF31,'選手データ'!$K$2:$R$61,8,FALSE))</f>
      </c>
      <c r="X31" s="280"/>
      <c r="Y31" s="280">
        <f>IF($AF31="","",VLOOKUP($AF31,'選手データ'!$K$2:$Q$61,2,FALSE))</f>
      </c>
      <c r="Z31" s="280"/>
      <c r="AA31" s="197"/>
      <c r="AB31" s="197"/>
      <c r="AC31" s="197"/>
      <c r="AD31" s="198"/>
      <c r="AE31" s="198"/>
      <c r="AF31" s="199"/>
      <c r="AG31" s="283">
        <f>IF(AF31="","",VLOOKUP(AF31,'選手データ'!$K$2:$Q$61,4,FALSE))</f>
      </c>
      <c r="AH31" s="284"/>
      <c r="AI31" s="284"/>
      <c r="AJ31" s="284"/>
      <c r="AK31" s="285"/>
      <c r="AL31" s="187">
        <f>IF($AF31="","",VLOOKUP($AF31,'選手データ'!$K$2:$Q$61,7,FALSE))</f>
      </c>
      <c r="AM31" s="175"/>
      <c r="AN31" s="175"/>
      <c r="AO31" s="321"/>
      <c r="AP31" s="321"/>
    </row>
    <row r="32" spans="1:42" ht="21.75" customHeight="1">
      <c r="A32" s="186">
        <v>21</v>
      </c>
      <c r="B32" s="280">
        <f>IF($K32="","",VLOOKUP($K32,'選手データ'!$B$2:$I$61,8,FALSE))</f>
      </c>
      <c r="C32" s="280"/>
      <c r="D32" s="280">
        <f>IF($K32="","",VLOOKUP($K32,'選手データ'!$B$2:$I$61,2,FALSE))</f>
      </c>
      <c r="E32" s="280"/>
      <c r="F32" s="197"/>
      <c r="G32" s="197"/>
      <c r="H32" s="197"/>
      <c r="I32" s="198"/>
      <c r="J32" s="198"/>
      <c r="K32" s="199"/>
      <c r="L32" s="286">
        <f>IF($K32="","",VLOOKUP($K32,'選手データ'!$B$2:$I$61,4,FALSE))</f>
      </c>
      <c r="M32" s="287"/>
      <c r="N32" s="287"/>
      <c r="O32" s="287"/>
      <c r="P32" s="288"/>
      <c r="Q32" s="187">
        <f>IF($K32="","",VLOOKUP($K32,'選手データ'!$B$2:$I$61,7,FALSE))</f>
      </c>
      <c r="R32" s="175"/>
      <c r="S32" s="175"/>
      <c r="T32" s="321"/>
      <c r="U32" s="321"/>
      <c r="V32" s="186">
        <v>21</v>
      </c>
      <c r="W32" s="280">
        <f>IF($AF32="","",VLOOKUP($AF32,'選手データ'!$K$2:$R$61,8,FALSE))</f>
      </c>
      <c r="X32" s="280"/>
      <c r="Y32" s="280">
        <f>IF($AF32="","",VLOOKUP($AF32,'選手データ'!$K$2:$Q$61,2,FALSE))</f>
      </c>
      <c r="Z32" s="280"/>
      <c r="AA32" s="197"/>
      <c r="AB32" s="197"/>
      <c r="AC32" s="197"/>
      <c r="AD32" s="198"/>
      <c r="AE32" s="198"/>
      <c r="AF32" s="199"/>
      <c r="AG32" s="283">
        <f>IF(AF32="","",VLOOKUP(AF32,'選手データ'!$K$2:$Q$61,4,FALSE))</f>
      </c>
      <c r="AH32" s="284"/>
      <c r="AI32" s="284"/>
      <c r="AJ32" s="284"/>
      <c r="AK32" s="285"/>
      <c r="AL32" s="187">
        <f>IF($AF32="","",VLOOKUP($AF32,'選手データ'!$K$2:$Q$61,7,FALSE))</f>
      </c>
      <c r="AM32" s="175"/>
      <c r="AN32" s="175"/>
      <c r="AO32" s="321"/>
      <c r="AP32" s="321"/>
    </row>
    <row r="33" spans="1:42" ht="21.75" customHeight="1">
      <c r="A33" s="186">
        <v>22</v>
      </c>
      <c r="B33" s="280">
        <f>IF($K33="","",VLOOKUP($K33,'選手データ'!$B$2:$I$61,8,FALSE))</f>
      </c>
      <c r="C33" s="280"/>
      <c r="D33" s="280">
        <f>IF($K33="","",VLOOKUP($K33,'選手データ'!$B$2:$I$61,2,FALSE))</f>
      </c>
      <c r="E33" s="280"/>
      <c r="F33" s="197"/>
      <c r="G33" s="197"/>
      <c r="H33" s="197"/>
      <c r="I33" s="198"/>
      <c r="J33" s="198"/>
      <c r="K33" s="199"/>
      <c r="L33" s="286">
        <f>IF($K33="","",VLOOKUP($K33,'選手データ'!$B$2:$I$61,4,FALSE))</f>
      </c>
      <c r="M33" s="287"/>
      <c r="N33" s="287"/>
      <c r="O33" s="287"/>
      <c r="P33" s="288"/>
      <c r="Q33" s="187">
        <f>IF($K33="","",VLOOKUP($K33,'選手データ'!$B$2:$I$61,7,FALSE))</f>
      </c>
      <c r="R33" s="175"/>
      <c r="S33" s="175"/>
      <c r="T33" s="321"/>
      <c r="U33" s="321"/>
      <c r="V33" s="186">
        <v>22</v>
      </c>
      <c r="W33" s="280">
        <f>IF($AF33="","",VLOOKUP($AF33,'選手データ'!$K$2:$R$61,8,FALSE))</f>
      </c>
      <c r="X33" s="280"/>
      <c r="Y33" s="280">
        <f>IF($AF33="","",VLOOKUP($AF33,'選手データ'!$K$2:$Q$61,2,FALSE))</f>
      </c>
      <c r="Z33" s="280"/>
      <c r="AA33" s="197"/>
      <c r="AB33" s="197"/>
      <c r="AC33" s="197"/>
      <c r="AD33" s="198"/>
      <c r="AE33" s="198"/>
      <c r="AF33" s="199"/>
      <c r="AG33" s="283">
        <f>IF(AF33="","",VLOOKUP(AF33,'選手データ'!$K$2:$Q$61,4,FALSE))</f>
      </c>
      <c r="AH33" s="284"/>
      <c r="AI33" s="284"/>
      <c r="AJ33" s="284"/>
      <c r="AK33" s="285"/>
      <c r="AL33" s="187">
        <f>IF($AF33="","",VLOOKUP($AF33,'選手データ'!$K$2:$Q$61,7,FALSE))</f>
      </c>
      <c r="AM33" s="175"/>
      <c r="AN33" s="175"/>
      <c r="AO33" s="321"/>
      <c r="AP33" s="321"/>
    </row>
    <row r="34" spans="1:42" ht="21.75" customHeight="1">
      <c r="A34" s="186">
        <v>23</v>
      </c>
      <c r="B34" s="280">
        <f>IF($K34="","",VLOOKUP($K34,'選手データ'!$B$2:$I$61,8,FALSE))</f>
      </c>
      <c r="C34" s="280"/>
      <c r="D34" s="280">
        <f>IF($K34="","",VLOOKUP($K34,'選手データ'!$B$2:$I$61,2,FALSE))</f>
      </c>
      <c r="E34" s="280"/>
      <c r="F34" s="197"/>
      <c r="G34" s="197"/>
      <c r="H34" s="197"/>
      <c r="I34" s="198"/>
      <c r="J34" s="198"/>
      <c r="K34" s="199"/>
      <c r="L34" s="286">
        <f>IF($K34="","",VLOOKUP($K34,'選手データ'!$B$2:$I$61,4,FALSE))</f>
      </c>
      <c r="M34" s="287"/>
      <c r="N34" s="287"/>
      <c r="O34" s="287"/>
      <c r="P34" s="288"/>
      <c r="Q34" s="187">
        <f>IF($K34="","",VLOOKUP($K34,'選手データ'!$B$2:$I$61,7,FALSE))</f>
      </c>
      <c r="R34" s="175"/>
      <c r="S34" s="175"/>
      <c r="T34" s="321"/>
      <c r="U34" s="321"/>
      <c r="V34" s="186">
        <v>23</v>
      </c>
      <c r="W34" s="280">
        <f>IF($AF34="","",VLOOKUP($AF34,'選手データ'!$K$2:$R$61,8,FALSE))</f>
      </c>
      <c r="X34" s="280"/>
      <c r="Y34" s="280">
        <f>IF($AF34="","",VLOOKUP($AF34,'選手データ'!$K$2:$Q$61,2,FALSE))</f>
      </c>
      <c r="Z34" s="280"/>
      <c r="AA34" s="197"/>
      <c r="AB34" s="197"/>
      <c r="AC34" s="197"/>
      <c r="AD34" s="198"/>
      <c r="AE34" s="198"/>
      <c r="AF34" s="199"/>
      <c r="AG34" s="283">
        <f>IF(AF34="","",VLOOKUP(AF34,'選手データ'!$K$2:$Q$61,4,FALSE))</f>
      </c>
      <c r="AH34" s="284"/>
      <c r="AI34" s="284"/>
      <c r="AJ34" s="284"/>
      <c r="AK34" s="285"/>
      <c r="AL34" s="187">
        <f>IF($AF34="","",VLOOKUP($AF34,'選手データ'!$K$2:$Q$61,7,FALSE))</f>
      </c>
      <c r="AM34" s="175"/>
      <c r="AN34" s="175"/>
      <c r="AO34" s="321"/>
      <c r="AP34" s="321"/>
    </row>
    <row r="35" spans="1:42" ht="21.75" customHeight="1">
      <c r="A35" s="186">
        <v>24</v>
      </c>
      <c r="B35" s="280">
        <f>IF($K35="","",VLOOKUP($K35,'選手データ'!$B$2:$I$61,8,FALSE))</f>
      </c>
      <c r="C35" s="280"/>
      <c r="D35" s="280">
        <f>IF($K35="","",VLOOKUP($K35,'選手データ'!$B$2:$I$61,2,FALSE))</f>
      </c>
      <c r="E35" s="280"/>
      <c r="F35" s="197"/>
      <c r="G35" s="197"/>
      <c r="H35" s="197"/>
      <c r="I35" s="198"/>
      <c r="J35" s="198"/>
      <c r="K35" s="199"/>
      <c r="L35" s="286">
        <f>IF($K35="","",VLOOKUP($K35,'選手データ'!$B$2:$I$61,4,FALSE))</f>
      </c>
      <c r="M35" s="287"/>
      <c r="N35" s="287"/>
      <c r="O35" s="287"/>
      <c r="P35" s="288"/>
      <c r="Q35" s="187">
        <f>IF($K35="","",VLOOKUP($K35,'選手データ'!$B$2:$I$61,7,FALSE))</f>
      </c>
      <c r="R35" s="175"/>
      <c r="S35" s="175"/>
      <c r="T35" s="321"/>
      <c r="U35" s="321"/>
      <c r="V35" s="186">
        <v>24</v>
      </c>
      <c r="W35" s="280">
        <f>IF($AF35="","",VLOOKUP($AF35,'選手データ'!$K$2:$R$61,8,FALSE))</f>
      </c>
      <c r="X35" s="280"/>
      <c r="Y35" s="280">
        <f>IF($AF35="","",VLOOKUP($AF35,'選手データ'!$K$2:$Q$61,2,FALSE))</f>
      </c>
      <c r="Z35" s="280"/>
      <c r="AA35" s="197"/>
      <c r="AB35" s="197"/>
      <c r="AC35" s="197"/>
      <c r="AD35" s="198"/>
      <c r="AE35" s="198"/>
      <c r="AF35" s="199"/>
      <c r="AG35" s="283">
        <f>IF(AF35="","",VLOOKUP(AF35,'選手データ'!$K$2:$Q$61,4,FALSE))</f>
      </c>
      <c r="AH35" s="284"/>
      <c r="AI35" s="284"/>
      <c r="AJ35" s="284"/>
      <c r="AK35" s="285"/>
      <c r="AL35" s="187">
        <f>IF($AF35="","",VLOOKUP($AF35,'選手データ'!$K$2:$Q$61,7,FALSE))</f>
      </c>
      <c r="AM35" s="175"/>
      <c r="AN35" s="175"/>
      <c r="AO35" s="321"/>
      <c r="AP35" s="321"/>
    </row>
    <row r="36" spans="1:42" ht="21.75" customHeight="1">
      <c r="A36" s="186">
        <v>25</v>
      </c>
      <c r="B36" s="280">
        <f>IF($K36="","",VLOOKUP($K36,'選手データ'!$B$2:$I$61,8,FALSE))</f>
      </c>
      <c r="C36" s="280"/>
      <c r="D36" s="280">
        <f>IF($K36="","",VLOOKUP($K36,'選手データ'!B26:I85,2,FALSE))</f>
      </c>
      <c r="E36" s="280"/>
      <c r="F36" s="197"/>
      <c r="G36" s="197"/>
      <c r="H36" s="197"/>
      <c r="I36" s="198"/>
      <c r="J36" s="198"/>
      <c r="K36" s="199"/>
      <c r="L36" s="286">
        <f>IF($K36="","",VLOOKUP($K36,'選手データ'!$B$2:$I$61,4,FALSE))</f>
      </c>
      <c r="M36" s="287"/>
      <c r="N36" s="287"/>
      <c r="O36" s="287"/>
      <c r="P36" s="288"/>
      <c r="Q36" s="187">
        <f>IF($K36="","",VLOOKUP($K36,'選手データ'!$B$2:$I$61,7,FALSE))</f>
      </c>
      <c r="R36" s="175"/>
      <c r="S36" s="175"/>
      <c r="T36" s="321"/>
      <c r="U36" s="321"/>
      <c r="V36" s="186">
        <v>25</v>
      </c>
      <c r="W36" s="280">
        <f>IF($AF36="","",VLOOKUP($AF36,'選手データ'!$K$2:$R$61,8,FALSE))</f>
      </c>
      <c r="X36" s="280"/>
      <c r="Y36" s="280">
        <f>IF($AF36="","",VLOOKUP($AF36,'選手データ'!$K$2:$Q$61,2,FALSE))</f>
      </c>
      <c r="Z36" s="280"/>
      <c r="AA36" s="197"/>
      <c r="AB36" s="197"/>
      <c r="AC36" s="197"/>
      <c r="AD36" s="198"/>
      <c r="AE36" s="198"/>
      <c r="AF36" s="199"/>
      <c r="AG36" s="283">
        <f>IF(AF36="","",VLOOKUP(AF36,'選手データ'!$K$2:$Q$61,4,FALSE))</f>
      </c>
      <c r="AH36" s="284"/>
      <c r="AI36" s="284"/>
      <c r="AJ36" s="284"/>
      <c r="AK36" s="285"/>
      <c r="AL36" s="187">
        <f>IF($AF36="","",VLOOKUP($AF36,'選手データ'!$K$2:$Q$61,7,FALSE))</f>
      </c>
      <c r="AM36" s="175"/>
      <c r="AN36" s="175"/>
      <c r="AO36" s="321"/>
      <c r="AP36" s="321"/>
    </row>
    <row r="37" spans="1:42" ht="21.75" customHeight="1">
      <c r="A37" s="292" t="s">
        <v>105</v>
      </c>
      <c r="B37" s="293"/>
      <c r="C37" s="294"/>
      <c r="D37" s="282"/>
      <c r="E37" s="282"/>
      <c r="F37" s="289" t="s">
        <v>181</v>
      </c>
      <c r="G37" s="290"/>
      <c r="H37" s="290"/>
      <c r="I37" s="290"/>
      <c r="J37" s="291"/>
      <c r="K37" s="188"/>
      <c r="L37" s="286" t="s">
        <v>104</v>
      </c>
      <c r="M37" s="287"/>
      <c r="N37" s="287"/>
      <c r="O37" s="287"/>
      <c r="P37" s="288"/>
      <c r="Q37" s="187"/>
      <c r="R37" s="187"/>
      <c r="S37" s="187"/>
      <c r="T37" s="281"/>
      <c r="U37" s="281"/>
      <c r="V37" s="292" t="s">
        <v>105</v>
      </c>
      <c r="W37" s="293"/>
      <c r="X37" s="294"/>
      <c r="Y37" s="282"/>
      <c r="Z37" s="282"/>
      <c r="AA37" s="289" t="s">
        <v>181</v>
      </c>
      <c r="AB37" s="290"/>
      <c r="AC37" s="290"/>
      <c r="AD37" s="290"/>
      <c r="AE37" s="291"/>
      <c r="AF37" s="188"/>
      <c r="AG37" s="286"/>
      <c r="AH37" s="287"/>
      <c r="AI37" s="287"/>
      <c r="AJ37" s="287"/>
      <c r="AK37" s="288"/>
      <c r="AL37" s="187"/>
      <c r="AM37" s="187"/>
      <c r="AN37" s="187"/>
      <c r="AO37" s="281"/>
      <c r="AP37" s="281"/>
    </row>
    <row r="38" spans="1:41" ht="15" customHeight="1">
      <c r="A38" s="189"/>
      <c r="B38" s="189"/>
      <c r="C38" s="190"/>
      <c r="D38" s="190"/>
      <c r="E38" s="190"/>
      <c r="F38" s="190"/>
      <c r="G38" s="190"/>
      <c r="H38" s="190"/>
      <c r="I38" s="190"/>
      <c r="J38" s="190"/>
      <c r="K38" s="190"/>
      <c r="L38" s="176"/>
      <c r="M38" s="190"/>
      <c r="N38" s="176"/>
      <c r="O38" s="190"/>
      <c r="P38" s="176"/>
      <c r="Q38" s="190"/>
      <c r="R38" s="190"/>
      <c r="S38" s="190"/>
      <c r="T38" s="191"/>
      <c r="V38" s="189"/>
      <c r="W38" s="189"/>
      <c r="X38" s="190"/>
      <c r="Y38" s="190"/>
      <c r="Z38" s="190"/>
      <c r="AA38" s="190"/>
      <c r="AB38" s="190"/>
      <c r="AC38" s="190"/>
      <c r="AD38" s="190"/>
      <c r="AE38" s="190"/>
      <c r="AF38" s="190"/>
      <c r="AG38" s="176"/>
      <c r="AH38" s="190"/>
      <c r="AI38" s="176"/>
      <c r="AJ38" s="190"/>
      <c r="AK38" s="176"/>
      <c r="AL38" s="190"/>
      <c r="AM38" s="190"/>
      <c r="AN38" s="190"/>
      <c r="AO38" s="191"/>
    </row>
    <row r="39" spans="2:41" ht="19.5" customHeight="1">
      <c r="B39" s="278" t="s">
        <v>106</v>
      </c>
      <c r="C39" s="278"/>
      <c r="D39" s="278"/>
      <c r="E39" s="279"/>
      <c r="F39" s="279"/>
      <c r="G39" s="279"/>
      <c r="H39" s="191" t="s">
        <v>86</v>
      </c>
      <c r="I39" s="191"/>
      <c r="J39" s="278" t="s">
        <v>107</v>
      </c>
      <c r="K39" s="278"/>
      <c r="L39" s="278"/>
      <c r="M39" s="278"/>
      <c r="N39" s="278"/>
      <c r="O39" s="279"/>
      <c r="P39" s="279"/>
      <c r="Q39" s="279"/>
      <c r="R39" s="279"/>
      <c r="S39" s="279"/>
      <c r="T39" s="191" t="s">
        <v>86</v>
      </c>
      <c r="W39" s="278" t="s">
        <v>106</v>
      </c>
      <c r="X39" s="278"/>
      <c r="Y39" s="278"/>
      <c r="Z39" s="279"/>
      <c r="AA39" s="279"/>
      <c r="AB39" s="279"/>
      <c r="AC39" s="191" t="s">
        <v>86</v>
      </c>
      <c r="AD39" s="191"/>
      <c r="AE39" s="278" t="s">
        <v>107</v>
      </c>
      <c r="AF39" s="278"/>
      <c r="AG39" s="278"/>
      <c r="AH39" s="278"/>
      <c r="AI39" s="278"/>
      <c r="AJ39" s="279" t="s">
        <v>189</v>
      </c>
      <c r="AK39" s="279"/>
      <c r="AL39" s="279"/>
      <c r="AM39" s="279"/>
      <c r="AN39" s="279"/>
      <c r="AO39" s="191" t="s">
        <v>86</v>
      </c>
    </row>
    <row r="40" spans="1:40" ht="15" customHeight="1">
      <c r="A40" s="192"/>
      <c r="B40" s="192"/>
      <c r="C40" s="191"/>
      <c r="D40" s="191"/>
      <c r="E40" s="191"/>
      <c r="F40" s="191"/>
      <c r="G40" s="191"/>
      <c r="H40" s="191"/>
      <c r="I40" s="191"/>
      <c r="J40" s="323" t="s">
        <v>126</v>
      </c>
      <c r="K40" s="323"/>
      <c r="L40" s="323"/>
      <c r="M40" s="323"/>
      <c r="N40" s="323"/>
      <c r="O40" s="295"/>
      <c r="P40" s="295"/>
      <c r="Q40" s="295"/>
      <c r="R40" s="295"/>
      <c r="S40" s="295"/>
      <c r="V40" s="192"/>
      <c r="W40" s="192"/>
      <c r="X40" s="191"/>
      <c r="Y40" s="191"/>
      <c r="Z40" s="191"/>
      <c r="AA40" s="191"/>
      <c r="AB40" s="191"/>
      <c r="AC40" s="191"/>
      <c r="AD40" s="191"/>
      <c r="AE40" s="323" t="s">
        <v>126</v>
      </c>
      <c r="AF40" s="323"/>
      <c r="AG40" s="323"/>
      <c r="AH40" s="323"/>
      <c r="AI40" s="323"/>
      <c r="AJ40" s="295" t="s">
        <v>190</v>
      </c>
      <c r="AK40" s="295"/>
      <c r="AL40" s="295"/>
      <c r="AM40" s="295"/>
      <c r="AN40" s="295"/>
    </row>
    <row r="41" spans="2:41" ht="19.5" customHeight="1">
      <c r="B41" s="278" t="s">
        <v>106</v>
      </c>
      <c r="C41" s="278"/>
      <c r="D41" s="278"/>
      <c r="E41" s="279"/>
      <c r="F41" s="279"/>
      <c r="G41" s="279"/>
      <c r="H41" s="191" t="s">
        <v>86</v>
      </c>
      <c r="I41" s="191"/>
      <c r="J41" s="278" t="s">
        <v>108</v>
      </c>
      <c r="K41" s="278"/>
      <c r="L41" s="278"/>
      <c r="M41" s="278"/>
      <c r="N41" s="278"/>
      <c r="O41" s="279"/>
      <c r="P41" s="279"/>
      <c r="Q41" s="279"/>
      <c r="R41" s="279"/>
      <c r="S41" s="279"/>
      <c r="T41" s="191" t="s">
        <v>109</v>
      </c>
      <c r="W41" s="278" t="s">
        <v>106</v>
      </c>
      <c r="X41" s="278"/>
      <c r="Y41" s="278"/>
      <c r="Z41" s="279"/>
      <c r="AA41" s="279"/>
      <c r="AB41" s="279"/>
      <c r="AC41" s="191" t="s">
        <v>86</v>
      </c>
      <c r="AD41" s="191"/>
      <c r="AE41" s="278" t="s">
        <v>108</v>
      </c>
      <c r="AF41" s="278"/>
      <c r="AG41" s="278"/>
      <c r="AH41" s="278"/>
      <c r="AI41" s="278"/>
      <c r="AJ41" s="279" t="s">
        <v>191</v>
      </c>
      <c r="AK41" s="279"/>
      <c r="AL41" s="279"/>
      <c r="AM41" s="279"/>
      <c r="AN41" s="279"/>
      <c r="AO41" s="191" t="s">
        <v>109</v>
      </c>
    </row>
    <row r="42" spans="2:26" ht="10.5" customHeight="1">
      <c r="B42" s="178" t="s">
        <v>82</v>
      </c>
      <c r="C42" s="179"/>
      <c r="D42" s="179"/>
      <c r="E42" s="179"/>
      <c r="W42" s="178" t="s">
        <v>82</v>
      </c>
      <c r="X42" s="179"/>
      <c r="Y42" s="179"/>
      <c r="Z42" s="179"/>
    </row>
    <row r="43" spans="17:42" ht="19.5" customHeight="1">
      <c r="Q43" s="311" t="s">
        <v>83</v>
      </c>
      <c r="R43" s="311"/>
      <c r="S43" s="311"/>
      <c r="T43" s="311"/>
      <c r="U43" s="311"/>
      <c r="AL43" s="311" t="s">
        <v>83</v>
      </c>
      <c r="AM43" s="311"/>
      <c r="AN43" s="311"/>
      <c r="AO43" s="311"/>
      <c r="AP43" s="311"/>
    </row>
    <row r="44" spans="17:41" ht="15" customHeight="1">
      <c r="Q44" s="182"/>
      <c r="R44" s="182"/>
      <c r="S44" s="182"/>
      <c r="T44" s="182"/>
      <c r="AL44" s="182"/>
      <c r="AM44" s="182"/>
      <c r="AN44" s="182"/>
      <c r="AO44" s="182"/>
    </row>
    <row r="45" spans="1:42" ht="19.5" customHeight="1">
      <c r="A45" s="320" t="s">
        <v>193</v>
      </c>
      <c r="B45" s="320"/>
      <c r="C45" s="320"/>
      <c r="D45" s="320"/>
      <c r="E45" s="320"/>
      <c r="F45" s="320"/>
      <c r="G45" s="320"/>
      <c r="H45" s="320"/>
      <c r="I45" s="320"/>
      <c r="J45" s="320"/>
      <c r="K45" s="320"/>
      <c r="L45" s="320"/>
      <c r="M45" s="320"/>
      <c r="N45" s="320"/>
      <c r="O45" s="320"/>
      <c r="P45" s="320"/>
      <c r="Q45" s="320"/>
      <c r="R45" s="320"/>
      <c r="S45" s="320"/>
      <c r="T45" s="320"/>
      <c r="U45" s="320"/>
      <c r="V45" s="320" t="s">
        <v>193</v>
      </c>
      <c r="W45" s="320"/>
      <c r="X45" s="320"/>
      <c r="Y45" s="320"/>
      <c r="Z45" s="320"/>
      <c r="AA45" s="320"/>
      <c r="AB45" s="320"/>
      <c r="AC45" s="320"/>
      <c r="AD45" s="320"/>
      <c r="AE45" s="320"/>
      <c r="AF45" s="320"/>
      <c r="AG45" s="320"/>
      <c r="AH45" s="320"/>
      <c r="AI45" s="320"/>
      <c r="AJ45" s="320"/>
      <c r="AK45" s="320"/>
      <c r="AL45" s="320"/>
      <c r="AM45" s="320"/>
      <c r="AN45" s="320"/>
      <c r="AO45" s="320"/>
      <c r="AP45" s="320"/>
    </row>
    <row r="46" spans="17:41" ht="19.5" customHeight="1">
      <c r="Q46" s="182"/>
      <c r="R46" s="182"/>
      <c r="S46" s="182"/>
      <c r="T46" s="182"/>
      <c r="AL46" s="182"/>
      <c r="AM46" s="182"/>
      <c r="AN46" s="182"/>
      <c r="AO46" s="182"/>
    </row>
    <row r="47" spans="5:42" ht="19.5" customHeight="1">
      <c r="E47" s="308" t="s">
        <v>84</v>
      </c>
      <c r="F47" s="308"/>
      <c r="G47" s="309">
        <f>'個人種目申込一覧表'!$D$4</f>
        <v>0</v>
      </c>
      <c r="H47" s="310"/>
      <c r="I47" s="310"/>
      <c r="J47" s="310"/>
      <c r="K47" s="162"/>
      <c r="L47" s="311" t="s">
        <v>85</v>
      </c>
      <c r="M47" s="311"/>
      <c r="N47" s="311"/>
      <c r="O47" s="311"/>
      <c r="P47" s="311"/>
      <c r="Q47" s="279">
        <f>IF($Q$6="","",$Q$6)</f>
      </c>
      <c r="R47" s="279"/>
      <c r="S47" s="279"/>
      <c r="T47" s="279"/>
      <c r="U47" s="180" t="s">
        <v>86</v>
      </c>
      <c r="Z47" s="308" t="s">
        <v>84</v>
      </c>
      <c r="AA47" s="308"/>
      <c r="AB47" s="309">
        <f>'個人種目申込一覧表'!$D$4</f>
        <v>0</v>
      </c>
      <c r="AC47" s="310"/>
      <c r="AD47" s="310"/>
      <c r="AE47" s="310"/>
      <c r="AF47" s="162"/>
      <c r="AG47" s="311" t="s">
        <v>85</v>
      </c>
      <c r="AH47" s="311"/>
      <c r="AI47" s="311"/>
      <c r="AJ47" s="311"/>
      <c r="AK47" s="311"/>
      <c r="AL47" s="279">
        <f>IF($Q$6="","",$Q$6)</f>
      </c>
      <c r="AM47" s="279"/>
      <c r="AN47" s="279"/>
      <c r="AO47" s="279"/>
      <c r="AP47" s="180" t="s">
        <v>86</v>
      </c>
    </row>
    <row r="48" spans="17:41" ht="19.5" customHeight="1">
      <c r="Q48" s="182"/>
      <c r="R48" s="182"/>
      <c r="S48" s="182"/>
      <c r="T48" s="182"/>
      <c r="AL48" s="182"/>
      <c r="AM48" s="182"/>
      <c r="AN48" s="182"/>
      <c r="AO48" s="182"/>
    </row>
    <row r="49" spans="1:42" ht="39.75" customHeight="1">
      <c r="A49" s="312" t="s">
        <v>183</v>
      </c>
      <c r="B49" s="312"/>
      <c r="C49" s="312"/>
      <c r="D49" s="312"/>
      <c r="E49" s="312"/>
      <c r="F49" s="312"/>
      <c r="G49" s="312"/>
      <c r="H49" s="312"/>
      <c r="I49" s="312"/>
      <c r="J49" s="312"/>
      <c r="K49" s="312"/>
      <c r="L49" s="312"/>
      <c r="M49" s="312"/>
      <c r="N49" s="312"/>
      <c r="O49" s="312"/>
      <c r="P49" s="312"/>
      <c r="Q49" s="312"/>
      <c r="R49" s="312"/>
      <c r="S49" s="312"/>
      <c r="T49" s="312"/>
      <c r="U49" s="312"/>
      <c r="V49" s="312" t="s">
        <v>183</v>
      </c>
      <c r="W49" s="312"/>
      <c r="X49" s="312"/>
      <c r="Y49" s="312"/>
      <c r="Z49" s="312"/>
      <c r="AA49" s="312"/>
      <c r="AB49" s="312"/>
      <c r="AC49" s="312"/>
      <c r="AD49" s="312"/>
      <c r="AE49" s="312"/>
      <c r="AF49" s="312"/>
      <c r="AG49" s="312"/>
      <c r="AH49" s="312"/>
      <c r="AI49" s="312"/>
      <c r="AJ49" s="312"/>
      <c r="AK49" s="312"/>
      <c r="AL49" s="312"/>
      <c r="AM49" s="312"/>
      <c r="AN49" s="312"/>
      <c r="AO49" s="312"/>
      <c r="AP49" s="312"/>
    </row>
    <row r="50" spans="1:42" ht="21.75" customHeight="1">
      <c r="A50" s="313" t="s">
        <v>87</v>
      </c>
      <c r="B50" s="313"/>
      <c r="C50" s="314" t="s">
        <v>110</v>
      </c>
      <c r="D50" s="315"/>
      <c r="E50" s="316"/>
      <c r="F50" s="183" t="s">
        <v>88</v>
      </c>
      <c r="G50" s="317"/>
      <c r="H50" s="295"/>
      <c r="I50" s="296"/>
      <c r="J50" s="184" t="s">
        <v>89</v>
      </c>
      <c r="K50" s="185"/>
      <c r="L50" s="302"/>
      <c r="M50" s="302"/>
      <c r="N50" s="302"/>
      <c r="O50" s="302"/>
      <c r="P50" s="302"/>
      <c r="Q50" s="303"/>
      <c r="R50" s="318" t="s">
        <v>90</v>
      </c>
      <c r="S50" s="319"/>
      <c r="T50" s="295"/>
      <c r="U50" s="296"/>
      <c r="V50" s="313" t="s">
        <v>87</v>
      </c>
      <c r="W50" s="313"/>
      <c r="X50" s="314" t="s">
        <v>110</v>
      </c>
      <c r="Y50" s="315"/>
      <c r="Z50" s="316"/>
      <c r="AA50" s="183" t="s">
        <v>88</v>
      </c>
      <c r="AB50" s="317"/>
      <c r="AC50" s="295"/>
      <c r="AD50" s="296"/>
      <c r="AE50" s="184" t="s">
        <v>89</v>
      </c>
      <c r="AF50" s="185"/>
      <c r="AG50" s="302"/>
      <c r="AH50" s="302"/>
      <c r="AI50" s="302"/>
      <c r="AJ50" s="302"/>
      <c r="AK50" s="302"/>
      <c r="AL50" s="303"/>
      <c r="AM50" s="318" t="s">
        <v>90</v>
      </c>
      <c r="AN50" s="319"/>
      <c r="AO50" s="295"/>
      <c r="AP50" s="296"/>
    </row>
    <row r="51" spans="1:42" ht="21.75" customHeight="1">
      <c r="A51" s="313"/>
      <c r="B51" s="313"/>
      <c r="C51" s="297" t="s">
        <v>47</v>
      </c>
      <c r="D51" s="298"/>
      <c r="E51" s="299"/>
      <c r="F51" s="300"/>
      <c r="G51" s="279"/>
      <c r="H51" s="279"/>
      <c r="I51" s="301"/>
      <c r="J51" s="184" t="s">
        <v>91</v>
      </c>
      <c r="K51" s="185"/>
      <c r="L51" s="302"/>
      <c r="M51" s="302"/>
      <c r="N51" s="302"/>
      <c r="O51" s="302"/>
      <c r="P51" s="302"/>
      <c r="Q51" s="303"/>
      <c r="R51" s="304"/>
      <c r="S51" s="279"/>
      <c r="T51" s="279"/>
      <c r="U51" s="301"/>
      <c r="V51" s="313"/>
      <c r="W51" s="313"/>
      <c r="X51" s="297" t="s">
        <v>48</v>
      </c>
      <c r="Y51" s="298"/>
      <c r="Z51" s="299"/>
      <c r="AA51" s="300"/>
      <c r="AB51" s="279"/>
      <c r="AC51" s="279"/>
      <c r="AD51" s="301"/>
      <c r="AE51" s="184" t="s">
        <v>91</v>
      </c>
      <c r="AF51" s="185"/>
      <c r="AG51" s="302"/>
      <c r="AH51" s="302"/>
      <c r="AI51" s="302"/>
      <c r="AJ51" s="302"/>
      <c r="AK51" s="302"/>
      <c r="AL51" s="303"/>
      <c r="AM51" s="304"/>
      <c r="AN51" s="279"/>
      <c r="AO51" s="279"/>
      <c r="AP51" s="301"/>
    </row>
    <row r="52" spans="1:42" ht="21.75" customHeight="1">
      <c r="A52" s="186" t="s">
        <v>92</v>
      </c>
      <c r="B52" s="305" t="s">
        <v>182</v>
      </c>
      <c r="C52" s="306"/>
      <c r="D52" s="307" t="s">
        <v>93</v>
      </c>
      <c r="E52" s="307"/>
      <c r="F52" s="186" t="s">
        <v>94</v>
      </c>
      <c r="G52" s="186" t="s">
        <v>95</v>
      </c>
      <c r="H52" s="186" t="s">
        <v>96</v>
      </c>
      <c r="I52" s="186" t="s">
        <v>97</v>
      </c>
      <c r="J52" s="186" t="s">
        <v>98</v>
      </c>
      <c r="K52" s="186" t="s">
        <v>180</v>
      </c>
      <c r="L52" s="307" t="s">
        <v>99</v>
      </c>
      <c r="M52" s="307"/>
      <c r="N52" s="307"/>
      <c r="O52" s="307"/>
      <c r="P52" s="307"/>
      <c r="Q52" s="186" t="s">
        <v>100</v>
      </c>
      <c r="R52" s="186" t="s">
        <v>101</v>
      </c>
      <c r="S52" s="186" t="s">
        <v>102</v>
      </c>
      <c r="T52" s="305" t="s">
        <v>103</v>
      </c>
      <c r="U52" s="306"/>
      <c r="V52" s="186" t="s">
        <v>92</v>
      </c>
      <c r="W52" s="305" t="s">
        <v>182</v>
      </c>
      <c r="X52" s="306"/>
      <c r="Y52" s="307" t="s">
        <v>93</v>
      </c>
      <c r="Z52" s="307"/>
      <c r="AA52" s="186" t="s">
        <v>94</v>
      </c>
      <c r="AB52" s="186" t="s">
        <v>95</v>
      </c>
      <c r="AC52" s="186" t="s">
        <v>96</v>
      </c>
      <c r="AD52" s="186" t="s">
        <v>97</v>
      </c>
      <c r="AE52" s="186" t="s">
        <v>98</v>
      </c>
      <c r="AF52" s="186" t="s">
        <v>180</v>
      </c>
      <c r="AG52" s="307" t="s">
        <v>99</v>
      </c>
      <c r="AH52" s="307"/>
      <c r="AI52" s="307"/>
      <c r="AJ52" s="307"/>
      <c r="AK52" s="307"/>
      <c r="AL52" s="186" t="s">
        <v>100</v>
      </c>
      <c r="AM52" s="186" t="s">
        <v>101</v>
      </c>
      <c r="AN52" s="186" t="s">
        <v>102</v>
      </c>
      <c r="AO52" s="305" t="s">
        <v>103</v>
      </c>
      <c r="AP52" s="306"/>
    </row>
    <row r="53" spans="1:42" ht="21.75" customHeight="1">
      <c r="A53" s="186">
        <v>26</v>
      </c>
      <c r="B53" s="280">
        <f>IF($K53="","",VLOOKUP($K53,'選手データ'!$B$2:$I$61,8,FALSE))</f>
      </c>
      <c r="C53" s="280"/>
      <c r="D53" s="280">
        <f>IF($K53="","",VLOOKUP($K53,'選手データ'!$B$2:$I$61,2,FALSE))</f>
      </c>
      <c r="E53" s="280"/>
      <c r="F53" s="193"/>
      <c r="G53" s="193"/>
      <c r="H53" s="193"/>
      <c r="I53" s="193"/>
      <c r="J53" s="194"/>
      <c r="K53" s="195"/>
      <c r="L53" s="286">
        <f>IF($K53="","",VLOOKUP($K53,'選手データ'!$B$2:$I$61,4,FALSE))</f>
      </c>
      <c r="M53" s="287"/>
      <c r="N53" s="287"/>
      <c r="O53" s="287"/>
      <c r="P53" s="288"/>
      <c r="Q53" s="175">
        <f>IF($K53="","",VLOOKUP($K53,'選手データ'!$B$2:$I$61,7,FALSE))</f>
      </c>
      <c r="R53" s="175"/>
      <c r="S53" s="175"/>
      <c r="T53" s="321"/>
      <c r="U53" s="321"/>
      <c r="V53" s="186">
        <v>26</v>
      </c>
      <c r="W53" s="280">
        <f>IF($AF53="","",VLOOKUP($AF53,'選手データ'!$K$2:$R$61,8,FALSE))</f>
      </c>
      <c r="X53" s="280"/>
      <c r="Y53" s="280">
        <f>IF($AF53="","",VLOOKUP($AF53,'選手データ'!$K$2:$Q$61,2,FALSE))</f>
      </c>
      <c r="Z53" s="280"/>
      <c r="AA53" s="193"/>
      <c r="AB53" s="193"/>
      <c r="AC53" s="193"/>
      <c r="AD53" s="193"/>
      <c r="AE53" s="194"/>
      <c r="AF53" s="195"/>
      <c r="AG53" s="283">
        <f>IF(AF53="","",VLOOKUP(AF53,'選手データ'!$K$2:$Q$61,4,FALSE))</f>
      </c>
      <c r="AH53" s="284"/>
      <c r="AI53" s="284"/>
      <c r="AJ53" s="284"/>
      <c r="AK53" s="285"/>
      <c r="AL53" s="187">
        <f>IF($AF53="","",VLOOKUP($AF53,'選手データ'!$K$2:$Q$61,7,FALSE))</f>
      </c>
      <c r="AM53" s="187"/>
      <c r="AN53" s="187"/>
      <c r="AO53" s="281"/>
      <c r="AP53" s="281"/>
    </row>
    <row r="54" spans="1:42" ht="21.75" customHeight="1">
      <c r="A54" s="186">
        <v>27</v>
      </c>
      <c r="B54" s="280">
        <f>IF($K54="","",VLOOKUP($K54,'選手データ'!$B$2:$I$61,8,FALSE))</f>
      </c>
      <c r="C54" s="280"/>
      <c r="D54" s="280">
        <f>IF($K54="","",VLOOKUP($K54,'選手データ'!$B$2:$I$61,2,FALSE))</f>
      </c>
      <c r="E54" s="280"/>
      <c r="F54" s="193"/>
      <c r="G54" s="193"/>
      <c r="H54" s="193"/>
      <c r="I54" s="193"/>
      <c r="J54" s="193"/>
      <c r="K54" s="196"/>
      <c r="L54" s="286">
        <f>IF($K54="","",VLOOKUP($K54,'選手データ'!$B$2:$I$61,4,FALSE))</f>
      </c>
      <c r="M54" s="287"/>
      <c r="N54" s="287"/>
      <c r="O54" s="287"/>
      <c r="P54" s="288"/>
      <c r="Q54" s="175">
        <f>IF($K54="","",VLOOKUP($K54,'選手データ'!$B$2:$I$61,7,FALSE))</f>
      </c>
      <c r="R54" s="175"/>
      <c r="S54" s="175"/>
      <c r="T54" s="321"/>
      <c r="U54" s="321"/>
      <c r="V54" s="186">
        <v>27</v>
      </c>
      <c r="W54" s="280">
        <f>IF($AF54="","",VLOOKUP($AF54,'選手データ'!$K$2:$R$61,8,FALSE))</f>
      </c>
      <c r="X54" s="280"/>
      <c r="Y54" s="280">
        <f>IF($AF54="","",VLOOKUP($AF54,'選手データ'!$K$2:$Q$61,2,FALSE))</f>
      </c>
      <c r="Z54" s="280"/>
      <c r="AA54" s="193"/>
      <c r="AB54" s="193"/>
      <c r="AC54" s="193"/>
      <c r="AD54" s="200"/>
      <c r="AE54" s="193"/>
      <c r="AF54" s="196"/>
      <c r="AG54" s="283">
        <f>IF(AF54="","",VLOOKUP(AF54,'選手データ'!$K$2:$Q$61,4,FALSE))</f>
      </c>
      <c r="AH54" s="284"/>
      <c r="AI54" s="284"/>
      <c r="AJ54" s="284"/>
      <c r="AK54" s="285"/>
      <c r="AL54" s="187">
        <f>IF($AF54="","",VLOOKUP($AF54,'選手データ'!$K$2:$Q$61,7,FALSE))</f>
      </c>
      <c r="AM54" s="187"/>
      <c r="AN54" s="187"/>
      <c r="AO54" s="281"/>
      <c r="AP54" s="281"/>
    </row>
    <row r="55" spans="1:42" ht="21.75" customHeight="1">
      <c r="A55" s="186">
        <v>28</v>
      </c>
      <c r="B55" s="280">
        <f>IF($K55="","",VLOOKUP($K55,'選手データ'!$B$2:$I$61,8,FALSE))</f>
      </c>
      <c r="C55" s="280"/>
      <c r="D55" s="280">
        <f>IF($K55="","",VLOOKUP($K55,'選手データ'!$B$2:$I$61,2,FALSE))</f>
      </c>
      <c r="E55" s="280"/>
      <c r="F55" s="193"/>
      <c r="G55" s="193"/>
      <c r="H55" s="193"/>
      <c r="I55" s="193"/>
      <c r="J55" s="193"/>
      <c r="K55" s="196"/>
      <c r="L55" s="286">
        <f>IF($K55="","",VLOOKUP($K55,'選手データ'!$B$2:$I$61,4,FALSE))</f>
      </c>
      <c r="M55" s="287"/>
      <c r="N55" s="287"/>
      <c r="O55" s="287"/>
      <c r="P55" s="288"/>
      <c r="Q55" s="175">
        <f>IF($K55="","",VLOOKUP($K55,'選手データ'!$B$2:$I$61,7,FALSE))</f>
      </c>
      <c r="R55" s="175"/>
      <c r="S55" s="175"/>
      <c r="T55" s="321"/>
      <c r="U55" s="321"/>
      <c r="V55" s="186">
        <v>28</v>
      </c>
      <c r="W55" s="280">
        <f>IF($AF55="","",VLOOKUP($AF55,'選手データ'!$K$2:$R$61,8,FALSE))</f>
      </c>
      <c r="X55" s="280"/>
      <c r="Y55" s="280">
        <f>IF($AF55="","",VLOOKUP($AF55,'選手データ'!$K$2:$Q$61,2,FALSE))</f>
      </c>
      <c r="Z55" s="280"/>
      <c r="AA55" s="193"/>
      <c r="AB55" s="193"/>
      <c r="AC55" s="193"/>
      <c r="AD55" s="193"/>
      <c r="AE55" s="193"/>
      <c r="AF55" s="196"/>
      <c r="AG55" s="283">
        <f>IF(AF55="","",VLOOKUP(AF55,'選手データ'!$K$2:$Q$61,4,FALSE))</f>
      </c>
      <c r="AH55" s="284"/>
      <c r="AI55" s="284"/>
      <c r="AJ55" s="284"/>
      <c r="AK55" s="285"/>
      <c r="AL55" s="187">
        <f>IF($AF55="","",VLOOKUP($AF55,'選手データ'!$K$2:$Q$61,7,FALSE))</f>
      </c>
      <c r="AM55" s="187"/>
      <c r="AN55" s="187"/>
      <c r="AO55" s="281"/>
      <c r="AP55" s="281"/>
    </row>
    <row r="56" spans="1:42" ht="21.75" customHeight="1">
      <c r="A56" s="186">
        <v>29</v>
      </c>
      <c r="B56" s="280">
        <f>IF($K56="","",VLOOKUP($K56,'選手データ'!$B$2:$I$61,8,FALSE))</f>
      </c>
      <c r="C56" s="280"/>
      <c r="D56" s="280">
        <f>IF($K56="","",VLOOKUP($K56,'選手データ'!$B$2:$I$61,2,FALSE))</f>
      </c>
      <c r="E56" s="280"/>
      <c r="F56" s="193"/>
      <c r="G56" s="193"/>
      <c r="H56" s="193"/>
      <c r="I56" s="193"/>
      <c r="J56" s="193"/>
      <c r="K56" s="196"/>
      <c r="L56" s="286">
        <f>IF($K56="","",VLOOKUP($K56,'選手データ'!$B$2:$I$61,4,FALSE))</f>
      </c>
      <c r="M56" s="287"/>
      <c r="N56" s="287"/>
      <c r="O56" s="287"/>
      <c r="P56" s="288"/>
      <c r="Q56" s="175">
        <f>IF($K56="","",VLOOKUP($K56,'選手データ'!$B$2:$I$61,7,FALSE))</f>
      </c>
      <c r="R56" s="175"/>
      <c r="S56" s="175"/>
      <c r="T56" s="321"/>
      <c r="U56" s="321"/>
      <c r="V56" s="186">
        <v>29</v>
      </c>
      <c r="W56" s="280">
        <f>IF($AF56="","",VLOOKUP($AF56,'選手データ'!$K$2:$R$61,8,FALSE))</f>
      </c>
      <c r="X56" s="280"/>
      <c r="Y56" s="280">
        <f>IF($AF56="","",VLOOKUP($AF56,'選手データ'!$K$2:$Q$61,2,FALSE))</f>
      </c>
      <c r="Z56" s="280"/>
      <c r="AA56" s="193"/>
      <c r="AB56" s="193"/>
      <c r="AC56" s="193"/>
      <c r="AD56" s="193"/>
      <c r="AE56" s="193"/>
      <c r="AF56" s="196"/>
      <c r="AG56" s="283">
        <f>IF(AF56="","",VLOOKUP(AF56,'選手データ'!$K$2:$Q$61,4,FALSE))</f>
      </c>
      <c r="AH56" s="284"/>
      <c r="AI56" s="284"/>
      <c r="AJ56" s="284"/>
      <c r="AK56" s="285"/>
      <c r="AL56" s="187">
        <f>IF($AF56="","",VLOOKUP($AF56,'選手データ'!$K$2:$Q$61,7,FALSE))</f>
      </c>
      <c r="AM56" s="187"/>
      <c r="AN56" s="187"/>
      <c r="AO56" s="281"/>
      <c r="AP56" s="281"/>
    </row>
    <row r="57" spans="1:42" ht="21.75" customHeight="1">
      <c r="A57" s="186">
        <v>30</v>
      </c>
      <c r="B57" s="280">
        <f>IF($K57="","",VLOOKUP($K57,'選手データ'!$B$2:$I$61,8,FALSE))</f>
      </c>
      <c r="C57" s="280"/>
      <c r="D57" s="280">
        <f>IF($K57="","",VLOOKUP($K57,'選手データ'!$B$2:$I$61,2,FALSE))</f>
      </c>
      <c r="E57" s="280"/>
      <c r="F57" s="193"/>
      <c r="G57" s="193"/>
      <c r="H57" s="193"/>
      <c r="I57" s="193"/>
      <c r="J57" s="193"/>
      <c r="K57" s="196"/>
      <c r="L57" s="286">
        <f>IF($K57="","",VLOOKUP($K57,'選手データ'!$B$2:$I$61,4,FALSE))</f>
      </c>
      <c r="M57" s="287"/>
      <c r="N57" s="287"/>
      <c r="O57" s="287"/>
      <c r="P57" s="288"/>
      <c r="Q57" s="175">
        <f>IF($K57="","",VLOOKUP($K57,'選手データ'!$B$2:$I$61,7,FALSE))</f>
      </c>
      <c r="R57" s="175"/>
      <c r="S57" s="175"/>
      <c r="T57" s="321"/>
      <c r="U57" s="321"/>
      <c r="V57" s="186">
        <v>30</v>
      </c>
      <c r="W57" s="280">
        <f>IF($AF57="","",VLOOKUP($AF57,'選手データ'!$K$2:$R$61,8,FALSE))</f>
      </c>
      <c r="X57" s="280"/>
      <c r="Y57" s="280">
        <f>IF($AF57="","",VLOOKUP($AF57,'選手データ'!$K$2:$Q$61,2,FALSE))</f>
      </c>
      <c r="Z57" s="280"/>
      <c r="AA57" s="193"/>
      <c r="AB57" s="193"/>
      <c r="AC57" s="193"/>
      <c r="AD57" s="193"/>
      <c r="AE57" s="193"/>
      <c r="AF57" s="196"/>
      <c r="AG57" s="283">
        <f>IF(AF57="","",VLOOKUP(AF57,'選手データ'!$K$2:$Q$61,4,FALSE))</f>
      </c>
      <c r="AH57" s="284"/>
      <c r="AI57" s="284"/>
      <c r="AJ57" s="284"/>
      <c r="AK57" s="285"/>
      <c r="AL57" s="187">
        <f>IF($AF57="","",VLOOKUP($AF57,'選手データ'!$K$2:$Q$61,7,FALSE))</f>
      </c>
      <c r="AM57" s="187"/>
      <c r="AN57" s="187"/>
      <c r="AO57" s="281"/>
      <c r="AP57" s="281"/>
    </row>
    <row r="58" spans="1:42" ht="21.75" customHeight="1">
      <c r="A58" s="186">
        <v>31</v>
      </c>
      <c r="B58" s="280">
        <f>IF($K58="","",VLOOKUP($K58,'選手データ'!$B$2:$I$61,8,FALSE))</f>
      </c>
      <c r="C58" s="280"/>
      <c r="D58" s="280">
        <f>IF($K58="","",VLOOKUP($K58,'選手データ'!$B$2:$I$61,2,FALSE))</f>
      </c>
      <c r="E58" s="280"/>
      <c r="F58" s="193"/>
      <c r="G58" s="193"/>
      <c r="H58" s="193"/>
      <c r="I58" s="193"/>
      <c r="J58" s="193"/>
      <c r="K58" s="196"/>
      <c r="L58" s="286">
        <f>IF($K58="","",VLOOKUP($K58,'選手データ'!$B$2:$I$61,4,FALSE))</f>
      </c>
      <c r="M58" s="287"/>
      <c r="N58" s="287"/>
      <c r="O58" s="287"/>
      <c r="P58" s="288"/>
      <c r="Q58" s="175">
        <f>IF($K58="","",VLOOKUP($K58,'選手データ'!$B$2:$I$61,7,FALSE))</f>
      </c>
      <c r="R58" s="175"/>
      <c r="S58" s="175"/>
      <c r="T58" s="321"/>
      <c r="U58" s="321"/>
      <c r="V58" s="186">
        <v>31</v>
      </c>
      <c r="W58" s="280">
        <f>IF($AF58="","",VLOOKUP($AF58,'選手データ'!$K$2:$R$61,8,FALSE))</f>
      </c>
      <c r="X58" s="280"/>
      <c r="Y58" s="280">
        <f>IF($AF58="","",VLOOKUP($AF58,'選手データ'!$K$2:$Q$61,2,FALSE))</f>
      </c>
      <c r="Z58" s="280"/>
      <c r="AA58" s="193"/>
      <c r="AB58" s="193"/>
      <c r="AC58" s="193"/>
      <c r="AD58" s="193"/>
      <c r="AE58" s="193"/>
      <c r="AF58" s="196"/>
      <c r="AG58" s="283">
        <f>IF(AF58="","",VLOOKUP(AF58,'選手データ'!$K$2:$Q$61,4,FALSE))</f>
      </c>
      <c r="AH58" s="284"/>
      <c r="AI58" s="284"/>
      <c r="AJ58" s="284"/>
      <c r="AK58" s="285"/>
      <c r="AL58" s="187">
        <f>IF($AF58="","",VLOOKUP($AF58,'選手データ'!$K$2:$Q$61,7,FALSE))</f>
      </c>
      <c r="AM58" s="187"/>
      <c r="AN58" s="187"/>
      <c r="AO58" s="281"/>
      <c r="AP58" s="281"/>
    </row>
    <row r="59" spans="1:42" ht="21.75" customHeight="1">
      <c r="A59" s="186">
        <v>32</v>
      </c>
      <c r="B59" s="280">
        <f>IF($K59="","",VLOOKUP($K59,'選手データ'!$B$2:$I$61,8,FALSE))</f>
      </c>
      <c r="C59" s="280"/>
      <c r="D59" s="280">
        <f>IF($K59="","",VLOOKUP($K59,'選手データ'!$B$2:$I$61,2,FALSE))</f>
      </c>
      <c r="E59" s="280"/>
      <c r="F59" s="193"/>
      <c r="G59" s="193"/>
      <c r="H59" s="193"/>
      <c r="I59" s="193"/>
      <c r="J59" s="193"/>
      <c r="K59" s="196"/>
      <c r="L59" s="286">
        <f>IF($K59="","",VLOOKUP($K59,'選手データ'!$B$2:$I$61,4,FALSE))</f>
      </c>
      <c r="M59" s="287"/>
      <c r="N59" s="287"/>
      <c r="O59" s="287"/>
      <c r="P59" s="288"/>
      <c r="Q59" s="175">
        <f>IF($K59="","",VLOOKUP($K59,'選手データ'!$B$2:$I$61,7,FALSE))</f>
      </c>
      <c r="R59" s="175"/>
      <c r="S59" s="175"/>
      <c r="T59" s="321"/>
      <c r="U59" s="321"/>
      <c r="V59" s="186">
        <v>32</v>
      </c>
      <c r="W59" s="280">
        <f>IF($AF59="","",VLOOKUP($AF59,'選手データ'!$K$2:$R$61,8,FALSE))</f>
      </c>
      <c r="X59" s="280"/>
      <c r="Y59" s="280">
        <f>IF($AF59="","",VLOOKUP($AF59,'選手データ'!$K$2:$Q$61,2,FALSE))</f>
      </c>
      <c r="Z59" s="280"/>
      <c r="AA59" s="193"/>
      <c r="AB59" s="193"/>
      <c r="AC59" s="193"/>
      <c r="AD59" s="193"/>
      <c r="AE59" s="193"/>
      <c r="AF59" s="196"/>
      <c r="AG59" s="283">
        <f>IF(AF59="","",VLOOKUP(AF59,'選手データ'!$K$2:$Q$61,4,FALSE))</f>
      </c>
      <c r="AH59" s="284"/>
      <c r="AI59" s="284"/>
      <c r="AJ59" s="284"/>
      <c r="AK59" s="285"/>
      <c r="AL59" s="187">
        <f>IF($AF59="","",VLOOKUP($AF59,'選手データ'!$K$2:$Q$61,7,FALSE))</f>
      </c>
      <c r="AM59" s="187"/>
      <c r="AN59" s="187"/>
      <c r="AO59" s="281"/>
      <c r="AP59" s="281"/>
    </row>
    <row r="60" spans="1:42" ht="21.75" customHeight="1">
      <c r="A60" s="186">
        <v>33</v>
      </c>
      <c r="B60" s="280">
        <f>IF($K60="","",VLOOKUP($K60,'選手データ'!$B$2:$I$61,8,FALSE))</f>
      </c>
      <c r="C60" s="280"/>
      <c r="D60" s="280">
        <f>IF($K60="","",VLOOKUP($K60,'選手データ'!$B$2:$I$61,2,FALSE))</f>
      </c>
      <c r="E60" s="280"/>
      <c r="F60" s="197"/>
      <c r="G60" s="197"/>
      <c r="H60" s="197"/>
      <c r="I60" s="193"/>
      <c r="J60" s="193"/>
      <c r="K60" s="196"/>
      <c r="L60" s="286">
        <f>IF($K60="","",VLOOKUP($K60,'選手データ'!$B$2:$I$61,4,FALSE))</f>
      </c>
      <c r="M60" s="287"/>
      <c r="N60" s="287"/>
      <c r="O60" s="287"/>
      <c r="P60" s="288"/>
      <c r="Q60" s="175">
        <f>IF($K60="","",VLOOKUP($K60,'選手データ'!$B$2:$I$61,7,FALSE))</f>
      </c>
      <c r="R60" s="175"/>
      <c r="S60" s="175"/>
      <c r="T60" s="321"/>
      <c r="U60" s="321"/>
      <c r="V60" s="186">
        <v>33</v>
      </c>
      <c r="W60" s="280">
        <f>IF($AF60="","",VLOOKUP($AF60,'選手データ'!$K$2:$R$61,8,FALSE))</f>
      </c>
      <c r="X60" s="280"/>
      <c r="Y60" s="280">
        <f>IF($AF60="","",VLOOKUP($AF60,'選手データ'!$K$2:$Q$61,2,FALSE))</f>
      </c>
      <c r="Z60" s="280"/>
      <c r="AA60" s="197"/>
      <c r="AB60" s="197"/>
      <c r="AC60" s="197"/>
      <c r="AD60" s="193"/>
      <c r="AE60" s="193"/>
      <c r="AF60" s="196"/>
      <c r="AG60" s="283">
        <f>IF(AF60="","",VLOOKUP(AF60,'選手データ'!$K$2:$Q$61,4,FALSE))</f>
      </c>
      <c r="AH60" s="284"/>
      <c r="AI60" s="284"/>
      <c r="AJ60" s="284"/>
      <c r="AK60" s="285"/>
      <c r="AL60" s="187">
        <f>IF($AF60="","",VLOOKUP($AF60,'選手データ'!$K$2:$Q$61,7,FALSE))</f>
      </c>
      <c r="AM60" s="187"/>
      <c r="AN60" s="187"/>
      <c r="AO60" s="281"/>
      <c r="AP60" s="281"/>
    </row>
    <row r="61" spans="1:42" ht="21.75" customHeight="1">
      <c r="A61" s="186">
        <v>34</v>
      </c>
      <c r="B61" s="280">
        <f>IF($K61="","",VLOOKUP($K61,'選手データ'!$B$2:$I$61,8,FALSE))</f>
      </c>
      <c r="C61" s="280"/>
      <c r="D61" s="280">
        <f>IF($K61="","",VLOOKUP($K61,'選手データ'!$B$2:$I$61,2,FALSE))</f>
      </c>
      <c r="E61" s="280"/>
      <c r="F61" s="197"/>
      <c r="G61" s="197"/>
      <c r="H61" s="197"/>
      <c r="I61" s="198"/>
      <c r="J61" s="198"/>
      <c r="K61" s="199"/>
      <c r="L61" s="286">
        <f>IF($K61="","",VLOOKUP($K61,'選手データ'!$B$2:$I$61,4,FALSE))</f>
      </c>
      <c r="M61" s="287"/>
      <c r="N61" s="287"/>
      <c r="O61" s="287"/>
      <c r="P61" s="288"/>
      <c r="Q61" s="175">
        <f>IF($K61="","",VLOOKUP($K61,'選手データ'!$B$2:$I$61,7,FALSE))</f>
      </c>
      <c r="R61" s="175"/>
      <c r="S61" s="175"/>
      <c r="T61" s="321"/>
      <c r="U61" s="321"/>
      <c r="V61" s="186">
        <v>34</v>
      </c>
      <c r="W61" s="280">
        <f>IF($AF61="","",VLOOKUP($AF61,'選手データ'!$K$2:$R$61,8,FALSE))</f>
      </c>
      <c r="X61" s="280"/>
      <c r="Y61" s="280">
        <f>IF($AF61="","",VLOOKUP($AF61,'選手データ'!$K$2:$Q$61,2,FALSE))</f>
      </c>
      <c r="Z61" s="280"/>
      <c r="AA61" s="197"/>
      <c r="AB61" s="197"/>
      <c r="AC61" s="197"/>
      <c r="AD61" s="198"/>
      <c r="AE61" s="198"/>
      <c r="AF61" s="199"/>
      <c r="AG61" s="283">
        <f>IF(AF61="","",VLOOKUP(AF61,'選手データ'!$K$2:$Q$61,4,FALSE))</f>
      </c>
      <c r="AH61" s="284"/>
      <c r="AI61" s="284"/>
      <c r="AJ61" s="284"/>
      <c r="AK61" s="285"/>
      <c r="AL61" s="187">
        <f>IF($AF61="","",VLOOKUP($AF61,'選手データ'!$K$2:$Q$61,7,FALSE))</f>
      </c>
      <c r="AM61" s="187"/>
      <c r="AN61" s="187"/>
      <c r="AO61" s="281"/>
      <c r="AP61" s="281"/>
    </row>
    <row r="62" spans="1:42" ht="21.75" customHeight="1">
      <c r="A62" s="186">
        <v>35</v>
      </c>
      <c r="B62" s="280">
        <f>IF($K62="","",VLOOKUP($K62,'選手データ'!$B$2:$I$61,8,FALSE))</f>
      </c>
      <c r="C62" s="280"/>
      <c r="D62" s="280">
        <f>IF($K62="","",VLOOKUP($K62,'選手データ'!$B$2:$I$61,2,FALSE))</f>
      </c>
      <c r="E62" s="280"/>
      <c r="F62" s="197"/>
      <c r="G62" s="197"/>
      <c r="H62" s="197"/>
      <c r="I62" s="198"/>
      <c r="J62" s="198"/>
      <c r="K62" s="199"/>
      <c r="L62" s="286">
        <f>IF($K62="","",VLOOKUP($K62,'選手データ'!$B$2:$I$61,4,FALSE))</f>
      </c>
      <c r="M62" s="287"/>
      <c r="N62" s="287"/>
      <c r="O62" s="287"/>
      <c r="P62" s="288"/>
      <c r="Q62" s="175">
        <f>IF($K62="","",VLOOKUP($K62,'選手データ'!$B$2:$I$61,7,FALSE))</f>
      </c>
      <c r="R62" s="175"/>
      <c r="S62" s="175"/>
      <c r="T62" s="321"/>
      <c r="U62" s="321"/>
      <c r="V62" s="186">
        <v>35</v>
      </c>
      <c r="W62" s="280">
        <f>IF($AF62="","",VLOOKUP($AF62,'選手データ'!$K$2:$R$61,8,FALSE))</f>
      </c>
      <c r="X62" s="280"/>
      <c r="Y62" s="280">
        <f>IF($AF62="","",VLOOKUP($AF62,'選手データ'!$K$2:$Q$61,2,FALSE))</f>
      </c>
      <c r="Z62" s="280"/>
      <c r="AA62" s="197"/>
      <c r="AB62" s="197"/>
      <c r="AC62" s="197"/>
      <c r="AD62" s="198"/>
      <c r="AE62" s="198"/>
      <c r="AF62" s="199"/>
      <c r="AG62" s="283">
        <f>IF(AF62="","",VLOOKUP(AF62,'選手データ'!$K$2:$Q$61,4,FALSE))</f>
      </c>
      <c r="AH62" s="284"/>
      <c r="AI62" s="284"/>
      <c r="AJ62" s="284"/>
      <c r="AK62" s="285"/>
      <c r="AL62" s="187">
        <f>IF($AF62="","",VLOOKUP($AF62,'選手データ'!$K$2:$Q$61,7,FALSE))</f>
      </c>
      <c r="AM62" s="187"/>
      <c r="AN62" s="187"/>
      <c r="AO62" s="281"/>
      <c r="AP62" s="281"/>
    </row>
    <row r="63" spans="1:42" ht="21.75" customHeight="1">
      <c r="A63" s="186">
        <v>36</v>
      </c>
      <c r="B63" s="280">
        <f>IF($K63="","",VLOOKUP($K63,'選手データ'!$B$2:$I$61,8,FALSE))</f>
      </c>
      <c r="C63" s="280"/>
      <c r="D63" s="280">
        <f>IF($K63="","",VLOOKUP($K63,'選手データ'!$B$2:$I$61,2,FALSE))</f>
      </c>
      <c r="E63" s="280"/>
      <c r="F63" s="197"/>
      <c r="G63" s="197"/>
      <c r="H63" s="197"/>
      <c r="I63" s="198"/>
      <c r="J63" s="198"/>
      <c r="K63" s="199"/>
      <c r="L63" s="286">
        <f>IF($K63="","",VLOOKUP($K63,'選手データ'!$B$2:$I$61,4,FALSE))</f>
      </c>
      <c r="M63" s="287"/>
      <c r="N63" s="287"/>
      <c r="O63" s="287"/>
      <c r="P63" s="288"/>
      <c r="Q63" s="175">
        <f>IF($K63="","",VLOOKUP($K63,'選手データ'!$B$2:$I$61,7,FALSE))</f>
      </c>
      <c r="R63" s="175"/>
      <c r="S63" s="175"/>
      <c r="T63" s="321"/>
      <c r="U63" s="321"/>
      <c r="V63" s="186">
        <v>36</v>
      </c>
      <c r="W63" s="280">
        <f>IF($AF63="","",VLOOKUP($AF63,'選手データ'!$K$2:$R$61,8,FALSE))</f>
      </c>
      <c r="X63" s="280"/>
      <c r="Y63" s="280">
        <f>IF($AF63="","",VLOOKUP($AF63,'選手データ'!$K$2:$Q$61,2,FALSE))</f>
      </c>
      <c r="Z63" s="280"/>
      <c r="AA63" s="197"/>
      <c r="AB63" s="197"/>
      <c r="AC63" s="197"/>
      <c r="AD63" s="198"/>
      <c r="AE63" s="198"/>
      <c r="AF63" s="199"/>
      <c r="AG63" s="283">
        <f>IF(AF63="","",VLOOKUP(AF63,'選手データ'!$K$2:$Q$61,4,FALSE))</f>
      </c>
      <c r="AH63" s="284"/>
      <c r="AI63" s="284"/>
      <c r="AJ63" s="284"/>
      <c r="AK63" s="285"/>
      <c r="AL63" s="187">
        <f>IF($AF63="","",VLOOKUP($AF63,'選手データ'!$K$2:$Q$61,7,FALSE))</f>
      </c>
      <c r="AM63" s="187"/>
      <c r="AN63" s="187"/>
      <c r="AO63" s="281"/>
      <c r="AP63" s="281"/>
    </row>
    <row r="64" spans="1:42" ht="21.75" customHeight="1">
      <c r="A64" s="186">
        <v>37</v>
      </c>
      <c r="B64" s="280">
        <f>IF($K64="","",VLOOKUP($K64,'選手データ'!$B$2:$I$61,8,FALSE))</f>
      </c>
      <c r="C64" s="280"/>
      <c r="D64" s="280">
        <f>IF($K64="","",VLOOKUP($K64,'選手データ'!$B$2:$I$61,2,FALSE))</f>
      </c>
      <c r="E64" s="280"/>
      <c r="F64" s="197"/>
      <c r="G64" s="197"/>
      <c r="H64" s="197"/>
      <c r="I64" s="198"/>
      <c r="J64" s="198"/>
      <c r="K64" s="199"/>
      <c r="L64" s="286">
        <f>IF($K64="","",VLOOKUP($K64,'選手データ'!$B$2:$I$61,4,FALSE))</f>
      </c>
      <c r="M64" s="287"/>
      <c r="N64" s="287"/>
      <c r="O64" s="287"/>
      <c r="P64" s="288"/>
      <c r="Q64" s="175">
        <f>IF($K64="","",VLOOKUP($K64,'選手データ'!$B$2:$I$61,7,FALSE))</f>
      </c>
      <c r="R64" s="175"/>
      <c r="S64" s="175"/>
      <c r="T64" s="321"/>
      <c r="U64" s="321"/>
      <c r="V64" s="186">
        <v>37</v>
      </c>
      <c r="W64" s="280">
        <f>IF($AF64="","",VLOOKUP($AF64,'選手データ'!$K$2:$R$61,8,FALSE))</f>
      </c>
      <c r="X64" s="280"/>
      <c r="Y64" s="280">
        <f>IF($AF64="","",VLOOKUP($AF64,'選手データ'!$K$2:$Q$61,2,FALSE))</f>
      </c>
      <c r="Z64" s="280"/>
      <c r="AA64" s="197"/>
      <c r="AB64" s="197"/>
      <c r="AC64" s="197"/>
      <c r="AD64" s="198"/>
      <c r="AE64" s="198"/>
      <c r="AF64" s="199"/>
      <c r="AG64" s="283">
        <f>IF(AF64="","",VLOOKUP(AF64,'選手データ'!$K$2:$Q$61,4,FALSE))</f>
      </c>
      <c r="AH64" s="284"/>
      <c r="AI64" s="284"/>
      <c r="AJ64" s="284"/>
      <c r="AK64" s="285"/>
      <c r="AL64" s="187">
        <f>IF($AF64="","",VLOOKUP($AF64,'選手データ'!$K$2:$Q$61,7,FALSE))</f>
      </c>
      <c r="AM64" s="187"/>
      <c r="AN64" s="187"/>
      <c r="AO64" s="281"/>
      <c r="AP64" s="281"/>
    </row>
    <row r="65" spans="1:42" ht="21.75" customHeight="1">
      <c r="A65" s="186">
        <v>38</v>
      </c>
      <c r="B65" s="280">
        <f>IF($K65="","",VLOOKUP($K65,'選手データ'!$B$2:$I$61,8,FALSE))</f>
      </c>
      <c r="C65" s="280"/>
      <c r="D65" s="280">
        <f>IF($K65="","",VLOOKUP($K65,'選手データ'!$B$2:$I$61,2,FALSE))</f>
      </c>
      <c r="E65" s="280"/>
      <c r="F65" s="197"/>
      <c r="G65" s="197"/>
      <c r="H65" s="197"/>
      <c r="I65" s="198"/>
      <c r="J65" s="198"/>
      <c r="K65" s="199"/>
      <c r="L65" s="286">
        <f>IF($K65="","",VLOOKUP($K65,'選手データ'!$B$2:$I$61,4,FALSE))</f>
      </c>
      <c r="M65" s="287"/>
      <c r="N65" s="287"/>
      <c r="O65" s="287"/>
      <c r="P65" s="288"/>
      <c r="Q65" s="175">
        <f>IF($K65="","",VLOOKUP($K65,'選手データ'!$B$2:$I$61,7,FALSE))</f>
      </c>
      <c r="R65" s="175"/>
      <c r="S65" s="175"/>
      <c r="T65" s="321"/>
      <c r="U65" s="321"/>
      <c r="V65" s="186">
        <v>38</v>
      </c>
      <c r="W65" s="280">
        <f>IF($AF65="","",VLOOKUP($AF65,'選手データ'!$K$2:$R$61,8,FALSE))</f>
      </c>
      <c r="X65" s="280"/>
      <c r="Y65" s="280">
        <f>IF($AF65="","",VLOOKUP($AF65,'選手データ'!$K$2:$Q$61,2,FALSE))</f>
      </c>
      <c r="Z65" s="280"/>
      <c r="AA65" s="197"/>
      <c r="AB65" s="197"/>
      <c r="AC65" s="197"/>
      <c r="AD65" s="198"/>
      <c r="AE65" s="198"/>
      <c r="AF65" s="199"/>
      <c r="AG65" s="283">
        <f>IF(AF65="","",VLOOKUP(AF65,'選手データ'!$K$2:$Q$61,4,FALSE))</f>
      </c>
      <c r="AH65" s="284"/>
      <c r="AI65" s="284"/>
      <c r="AJ65" s="284"/>
      <c r="AK65" s="285"/>
      <c r="AL65" s="187">
        <f>IF($AF65="","",VLOOKUP($AF65,'選手データ'!$K$2:$Q$61,7,FALSE))</f>
      </c>
      <c r="AM65" s="187"/>
      <c r="AN65" s="187"/>
      <c r="AO65" s="281"/>
      <c r="AP65" s="281"/>
    </row>
    <row r="66" spans="1:42" ht="21.75" customHeight="1">
      <c r="A66" s="186">
        <v>39</v>
      </c>
      <c r="B66" s="280">
        <f>IF($K66="","",VLOOKUP($K66,'選手データ'!$B$2:$I$61,8,FALSE))</f>
      </c>
      <c r="C66" s="280"/>
      <c r="D66" s="280">
        <f>IF($K66="","",VLOOKUP($K66,'選手データ'!$B$2:$I$61,2,FALSE))</f>
      </c>
      <c r="E66" s="280"/>
      <c r="F66" s="197"/>
      <c r="G66" s="197"/>
      <c r="H66" s="197"/>
      <c r="I66" s="198"/>
      <c r="J66" s="198"/>
      <c r="K66" s="199"/>
      <c r="L66" s="286">
        <f>IF($K66="","",VLOOKUP($K66,'選手データ'!$B$2:$I$61,4,FALSE))</f>
      </c>
      <c r="M66" s="287"/>
      <c r="N66" s="287"/>
      <c r="O66" s="287"/>
      <c r="P66" s="288"/>
      <c r="Q66" s="175">
        <f>IF($K66="","",VLOOKUP($K66,'選手データ'!$B$2:$I$61,7,FALSE))</f>
      </c>
      <c r="R66" s="175"/>
      <c r="S66" s="175"/>
      <c r="T66" s="321"/>
      <c r="U66" s="321"/>
      <c r="V66" s="186">
        <v>39</v>
      </c>
      <c r="W66" s="280">
        <f>IF($AF66="","",VLOOKUP($AF66,'選手データ'!$K$2:$R$61,8,FALSE))</f>
      </c>
      <c r="X66" s="280"/>
      <c r="Y66" s="280">
        <f>IF($AF66="","",VLOOKUP($AF66,'選手データ'!$K$2:$Q$61,2,FALSE))</f>
      </c>
      <c r="Z66" s="280"/>
      <c r="AA66" s="197"/>
      <c r="AB66" s="197"/>
      <c r="AC66" s="197"/>
      <c r="AD66" s="198"/>
      <c r="AE66" s="198"/>
      <c r="AF66" s="199"/>
      <c r="AG66" s="283">
        <f>IF(AF66="","",VLOOKUP(AF66,'選手データ'!$K$2:$Q$61,4,FALSE))</f>
      </c>
      <c r="AH66" s="284"/>
      <c r="AI66" s="284"/>
      <c r="AJ66" s="284"/>
      <c r="AK66" s="285"/>
      <c r="AL66" s="187">
        <f>IF($AF66="","",VLOOKUP($AF66,'選手データ'!$K$2:$Q$61,7,FALSE))</f>
      </c>
      <c r="AM66" s="187"/>
      <c r="AN66" s="187"/>
      <c r="AO66" s="281"/>
      <c r="AP66" s="281"/>
    </row>
    <row r="67" spans="1:42" ht="21.75" customHeight="1">
      <c r="A67" s="186">
        <v>40</v>
      </c>
      <c r="B67" s="280">
        <f>IF($K67="","",VLOOKUP($K67,'選手データ'!$B$2:$I$61,8,FALSE))</f>
      </c>
      <c r="C67" s="280"/>
      <c r="D67" s="280">
        <f>IF($K67="","",VLOOKUP($K67,'選手データ'!$B$2:$I$61,2,FALSE))</f>
      </c>
      <c r="E67" s="280"/>
      <c r="F67" s="197"/>
      <c r="G67" s="197"/>
      <c r="H67" s="197"/>
      <c r="I67" s="198"/>
      <c r="J67" s="198"/>
      <c r="K67" s="199"/>
      <c r="L67" s="286">
        <f>IF($K67="","",VLOOKUP($K67,'選手データ'!$B$2:$I$61,4,FALSE))</f>
      </c>
      <c r="M67" s="287"/>
      <c r="N67" s="287"/>
      <c r="O67" s="287"/>
      <c r="P67" s="288"/>
      <c r="Q67" s="175">
        <f>IF($K67="","",VLOOKUP($K67,'選手データ'!$B$2:$I$61,7,FALSE))</f>
      </c>
      <c r="R67" s="175"/>
      <c r="S67" s="175"/>
      <c r="T67" s="321"/>
      <c r="U67" s="321"/>
      <c r="V67" s="186">
        <v>40</v>
      </c>
      <c r="W67" s="280">
        <f>IF($AF67="","",VLOOKUP($AF67,'選手データ'!$K$2:$R$61,8,FALSE))</f>
      </c>
      <c r="X67" s="280"/>
      <c r="Y67" s="280">
        <f>IF($AF67="","",VLOOKUP($AF67,'選手データ'!$K$2:$Q$61,2,FALSE))</f>
      </c>
      <c r="Z67" s="280"/>
      <c r="AA67" s="197"/>
      <c r="AB67" s="197"/>
      <c r="AC67" s="197"/>
      <c r="AD67" s="198"/>
      <c r="AE67" s="198"/>
      <c r="AF67" s="199"/>
      <c r="AG67" s="283">
        <f>IF(AF67="","",VLOOKUP(AF67,'選手データ'!$K$2:$Q$61,4,FALSE))</f>
      </c>
      <c r="AH67" s="284"/>
      <c r="AI67" s="284"/>
      <c r="AJ67" s="284"/>
      <c r="AK67" s="285"/>
      <c r="AL67" s="187">
        <f>IF($AF67="","",VLOOKUP($AF67,'選手データ'!$K$2:$Q$61,7,FALSE))</f>
      </c>
      <c r="AM67" s="187"/>
      <c r="AN67" s="187"/>
      <c r="AO67" s="281"/>
      <c r="AP67" s="281"/>
    </row>
    <row r="68" spans="1:42" ht="21.75" customHeight="1">
      <c r="A68" s="186">
        <v>41</v>
      </c>
      <c r="B68" s="280">
        <f>IF($K68="","",VLOOKUP($K68,'選手データ'!$B$2:$I$61,8,FALSE))</f>
      </c>
      <c r="C68" s="280"/>
      <c r="D68" s="280">
        <f>IF($K68="","",VLOOKUP($K68,'選手データ'!$B$2:$I$61,2,FALSE))</f>
      </c>
      <c r="E68" s="280"/>
      <c r="F68" s="197"/>
      <c r="G68" s="197"/>
      <c r="H68" s="197"/>
      <c r="I68" s="198"/>
      <c r="J68" s="198"/>
      <c r="K68" s="199"/>
      <c r="L68" s="286">
        <f>IF($K68="","",VLOOKUP($K68,'選手データ'!$B$2:$I$61,4,FALSE))</f>
      </c>
      <c r="M68" s="287"/>
      <c r="N68" s="287"/>
      <c r="O68" s="287"/>
      <c r="P68" s="288"/>
      <c r="Q68" s="175">
        <f>IF($K68="","",VLOOKUP($K68,'選手データ'!$B$2:$I$61,7,FALSE))</f>
      </c>
      <c r="R68" s="175"/>
      <c r="S68" s="175"/>
      <c r="T68" s="321"/>
      <c r="U68" s="321"/>
      <c r="V68" s="186">
        <v>41</v>
      </c>
      <c r="W68" s="280">
        <f>IF($AF68="","",VLOOKUP($AF68,'選手データ'!$K$2:$R$61,8,FALSE))</f>
      </c>
      <c r="X68" s="280"/>
      <c r="Y68" s="280">
        <f>IF($AF68="","",VLOOKUP($AF68,'選手データ'!$K$2:$Q$61,2,FALSE))</f>
      </c>
      <c r="Z68" s="280"/>
      <c r="AA68" s="197"/>
      <c r="AB68" s="197"/>
      <c r="AC68" s="197"/>
      <c r="AD68" s="198"/>
      <c r="AE68" s="198"/>
      <c r="AF68" s="199"/>
      <c r="AG68" s="283">
        <f>IF(AF68="","",VLOOKUP(AF68,'選手データ'!$K$2:$Q$61,4,FALSE))</f>
      </c>
      <c r="AH68" s="284"/>
      <c r="AI68" s="284"/>
      <c r="AJ68" s="284"/>
      <c r="AK68" s="285"/>
      <c r="AL68" s="187">
        <f>IF($AF68="","",VLOOKUP($AF68,'選手データ'!$K$2:$Q$61,7,FALSE))</f>
      </c>
      <c r="AM68" s="187"/>
      <c r="AN68" s="187"/>
      <c r="AO68" s="281"/>
      <c r="AP68" s="281"/>
    </row>
    <row r="69" spans="1:42" ht="21.75" customHeight="1">
      <c r="A69" s="186">
        <v>42</v>
      </c>
      <c r="B69" s="280">
        <f>IF($K69="","",VLOOKUP($K69,'選手データ'!$B$2:$I$61,8,FALSE))</f>
      </c>
      <c r="C69" s="280"/>
      <c r="D69" s="280">
        <f>IF($K69="","",VLOOKUP($K69,'選手データ'!$B$2:$I$61,2,FALSE))</f>
      </c>
      <c r="E69" s="280"/>
      <c r="F69" s="197"/>
      <c r="G69" s="197"/>
      <c r="H69" s="197"/>
      <c r="I69" s="198"/>
      <c r="J69" s="198"/>
      <c r="K69" s="199"/>
      <c r="L69" s="286">
        <f>IF($K69="","",VLOOKUP($K69,'選手データ'!$B$2:$I$61,4,FALSE))</f>
      </c>
      <c r="M69" s="287"/>
      <c r="N69" s="287"/>
      <c r="O69" s="287"/>
      <c r="P69" s="288"/>
      <c r="Q69" s="175">
        <f>IF($K69="","",VLOOKUP($K69,'選手データ'!$B$2:$I$61,7,FALSE))</f>
      </c>
      <c r="R69" s="175"/>
      <c r="S69" s="175"/>
      <c r="T69" s="321"/>
      <c r="U69" s="321"/>
      <c r="V69" s="186">
        <v>42</v>
      </c>
      <c r="W69" s="280">
        <f>IF($AF69="","",VLOOKUP($AF69,'選手データ'!$K$2:$R$61,8,FALSE))</f>
      </c>
      <c r="X69" s="280"/>
      <c r="Y69" s="280">
        <f>IF($AF69="","",VLOOKUP($AF69,'選手データ'!$K$2:$Q$61,2,FALSE))</f>
      </c>
      <c r="Z69" s="280"/>
      <c r="AA69" s="197"/>
      <c r="AB69" s="197"/>
      <c r="AC69" s="197"/>
      <c r="AD69" s="198"/>
      <c r="AE69" s="198"/>
      <c r="AF69" s="199"/>
      <c r="AG69" s="283">
        <f>IF(AF69="","",VLOOKUP(AF69,'選手データ'!$K$2:$Q$61,4,FALSE))</f>
      </c>
      <c r="AH69" s="284"/>
      <c r="AI69" s="284"/>
      <c r="AJ69" s="284"/>
      <c r="AK69" s="285"/>
      <c r="AL69" s="187">
        <f>IF($AF69="","",VLOOKUP($AF69,'選手データ'!$K$2:$Q$61,7,FALSE))</f>
      </c>
      <c r="AM69" s="187"/>
      <c r="AN69" s="187"/>
      <c r="AO69" s="281"/>
      <c r="AP69" s="281"/>
    </row>
    <row r="70" spans="1:42" ht="21.75" customHeight="1">
      <c r="A70" s="186">
        <v>43</v>
      </c>
      <c r="B70" s="280">
        <f>IF($K70="","",VLOOKUP($K70,'選手データ'!$B$2:$I$61,8,FALSE))</f>
      </c>
      <c r="C70" s="280"/>
      <c r="D70" s="280">
        <f>IF($K70="","",VLOOKUP($K70,'選手データ'!$B$2:$I$61,2,FALSE))</f>
      </c>
      <c r="E70" s="280"/>
      <c r="F70" s="197"/>
      <c r="G70" s="197"/>
      <c r="H70" s="197"/>
      <c r="I70" s="198"/>
      <c r="J70" s="198"/>
      <c r="K70" s="199"/>
      <c r="L70" s="286">
        <f>IF($K70="","",VLOOKUP($K70,'選手データ'!$B$2:$I$61,4,FALSE))</f>
      </c>
      <c r="M70" s="287"/>
      <c r="N70" s="287"/>
      <c r="O70" s="287"/>
      <c r="P70" s="288"/>
      <c r="Q70" s="175">
        <f>IF($K70="","",VLOOKUP($K70,'選手データ'!$B$2:$I$61,7,FALSE))</f>
      </c>
      <c r="R70" s="175"/>
      <c r="S70" s="175"/>
      <c r="T70" s="321"/>
      <c r="U70" s="321"/>
      <c r="V70" s="186">
        <v>43</v>
      </c>
      <c r="W70" s="280">
        <f>IF($AF70="","",VLOOKUP($AF70,'選手データ'!$K$2:$R$61,8,FALSE))</f>
      </c>
      <c r="X70" s="280"/>
      <c r="Y70" s="280">
        <f>IF($AF70="","",VLOOKUP($AF70,'選手データ'!$K$2:$Q$61,2,FALSE))</f>
      </c>
      <c r="Z70" s="280"/>
      <c r="AA70" s="197"/>
      <c r="AB70" s="197"/>
      <c r="AC70" s="197"/>
      <c r="AD70" s="198"/>
      <c r="AE70" s="198"/>
      <c r="AF70" s="199"/>
      <c r="AG70" s="283">
        <f>IF(AF70="","",VLOOKUP(AF70,'選手データ'!$K$2:$Q$61,4,FALSE))</f>
      </c>
      <c r="AH70" s="284"/>
      <c r="AI70" s="284"/>
      <c r="AJ70" s="284"/>
      <c r="AK70" s="285"/>
      <c r="AL70" s="187">
        <f>IF($AF70="","",VLOOKUP($AF70,'選手データ'!$K$2:$Q$61,7,FALSE))</f>
      </c>
      <c r="AM70" s="187"/>
      <c r="AN70" s="187"/>
      <c r="AO70" s="281"/>
      <c r="AP70" s="281"/>
    </row>
    <row r="71" spans="1:42" ht="21.75" customHeight="1">
      <c r="A71" s="186">
        <v>44</v>
      </c>
      <c r="B71" s="280">
        <f>IF($K71="","",VLOOKUP($K71,'選手データ'!$B$2:$I$61,8,FALSE))</f>
      </c>
      <c r="C71" s="280"/>
      <c r="D71" s="280">
        <f>IF($K71="","",VLOOKUP($K71,'選手データ'!$B$2:$I$61,2,FALSE))</f>
      </c>
      <c r="E71" s="280"/>
      <c r="F71" s="197"/>
      <c r="G71" s="197"/>
      <c r="H71" s="197"/>
      <c r="I71" s="198"/>
      <c r="J71" s="198"/>
      <c r="K71" s="199"/>
      <c r="L71" s="286">
        <f>IF($K71="","",VLOOKUP($K71,'選手データ'!$B$2:$I$61,4,FALSE))</f>
      </c>
      <c r="M71" s="287"/>
      <c r="N71" s="287"/>
      <c r="O71" s="287"/>
      <c r="P71" s="288"/>
      <c r="Q71" s="175">
        <f>IF($K71="","",VLOOKUP($K71,'選手データ'!$B$2:$I$61,7,FALSE))</f>
      </c>
      <c r="R71" s="175"/>
      <c r="S71" s="175"/>
      <c r="T71" s="321"/>
      <c r="U71" s="321"/>
      <c r="V71" s="186">
        <v>44</v>
      </c>
      <c r="W71" s="280">
        <f>IF($AF71="","",VLOOKUP($AF71,'選手データ'!$K$2:$R$61,8,FALSE))</f>
      </c>
      <c r="X71" s="280"/>
      <c r="Y71" s="280">
        <f>IF($AF71="","",VLOOKUP($AF71,'選手データ'!$K$2:$Q$61,2,FALSE))</f>
      </c>
      <c r="Z71" s="280"/>
      <c r="AA71" s="197"/>
      <c r="AB71" s="197"/>
      <c r="AC71" s="197"/>
      <c r="AD71" s="198"/>
      <c r="AE71" s="198"/>
      <c r="AF71" s="199"/>
      <c r="AG71" s="283">
        <f>IF(AF71="","",VLOOKUP(AF71,'選手データ'!$K$2:$Q$61,4,FALSE))</f>
      </c>
      <c r="AH71" s="284"/>
      <c r="AI71" s="284"/>
      <c r="AJ71" s="284"/>
      <c r="AK71" s="285"/>
      <c r="AL71" s="187">
        <f>IF($AF71="","",VLOOKUP($AF71,'選手データ'!$K$2:$Q$61,7,FALSE))</f>
      </c>
      <c r="AM71" s="187"/>
      <c r="AN71" s="187"/>
      <c r="AO71" s="281"/>
      <c r="AP71" s="281"/>
    </row>
    <row r="72" spans="1:42" ht="21.75" customHeight="1">
      <c r="A72" s="186">
        <v>45</v>
      </c>
      <c r="B72" s="280">
        <f>IF($K72="","",VLOOKUP($K72,'選手データ'!$B$2:$I$61,8,FALSE))</f>
      </c>
      <c r="C72" s="280"/>
      <c r="D72" s="280">
        <f>IF($K72="","",VLOOKUP($K72,'選手データ'!$B$2:$I$61,2,FALSE))</f>
      </c>
      <c r="E72" s="280"/>
      <c r="F72" s="197"/>
      <c r="G72" s="197"/>
      <c r="H72" s="197"/>
      <c r="I72" s="198"/>
      <c r="J72" s="198"/>
      <c r="K72" s="199"/>
      <c r="L72" s="286">
        <f>IF($K72="","",VLOOKUP($K72,'選手データ'!$B$2:$I$61,4,FALSE))</f>
      </c>
      <c r="M72" s="287"/>
      <c r="N72" s="287"/>
      <c r="O72" s="287"/>
      <c r="P72" s="288"/>
      <c r="Q72" s="175">
        <f>IF($K72="","",VLOOKUP($K72,'選手データ'!$B$2:$I$61,7,FALSE))</f>
      </c>
      <c r="R72" s="175"/>
      <c r="S72" s="175"/>
      <c r="T72" s="321"/>
      <c r="U72" s="321"/>
      <c r="V72" s="186">
        <v>45</v>
      </c>
      <c r="W72" s="280">
        <f>IF($AF72="","",VLOOKUP($AF72,'選手データ'!$K$2:$R$61,8,FALSE))</f>
      </c>
      <c r="X72" s="280"/>
      <c r="Y72" s="280">
        <f>IF($AF72="","",VLOOKUP($AF72,'選手データ'!$K$2:$Q$61,2,FALSE))</f>
      </c>
      <c r="Z72" s="280"/>
      <c r="AA72" s="197"/>
      <c r="AB72" s="197"/>
      <c r="AC72" s="197"/>
      <c r="AD72" s="198"/>
      <c r="AE72" s="198"/>
      <c r="AF72" s="199"/>
      <c r="AG72" s="283">
        <f>IF(AF72="","",VLOOKUP(AF72,'選手データ'!$K$2:$Q$61,4,FALSE))</f>
      </c>
      <c r="AH72" s="284"/>
      <c r="AI72" s="284"/>
      <c r="AJ72" s="284"/>
      <c r="AK72" s="285"/>
      <c r="AL72" s="187">
        <f>IF($AF72="","",VLOOKUP($AF72,'選手データ'!$K$2:$Q$61,7,FALSE))</f>
      </c>
      <c r="AM72" s="187"/>
      <c r="AN72" s="187"/>
      <c r="AO72" s="281"/>
      <c r="AP72" s="281"/>
    </row>
    <row r="73" spans="1:42" ht="21.75" customHeight="1">
      <c r="A73" s="186">
        <v>46</v>
      </c>
      <c r="B73" s="280">
        <f>IF($K73="","",VLOOKUP($K73,'選手データ'!$B$2:$I$61,8,FALSE))</f>
      </c>
      <c r="C73" s="280"/>
      <c r="D73" s="280">
        <f>IF($K73="","",VLOOKUP($K73,'選手データ'!$B$2:$I$61,2,FALSE))</f>
      </c>
      <c r="E73" s="280"/>
      <c r="F73" s="197"/>
      <c r="G73" s="197"/>
      <c r="H73" s="197"/>
      <c r="I73" s="198"/>
      <c r="J73" s="198"/>
      <c r="K73" s="199"/>
      <c r="L73" s="286">
        <f>IF($K73="","",VLOOKUP($K73,'選手データ'!$B$2:$I$61,4,FALSE))</f>
      </c>
      <c r="M73" s="287"/>
      <c r="N73" s="287"/>
      <c r="O73" s="287"/>
      <c r="P73" s="288"/>
      <c r="Q73" s="175">
        <f>IF($K73="","",VLOOKUP($K73,'選手データ'!$B$2:$I$61,7,FALSE))</f>
      </c>
      <c r="R73" s="175"/>
      <c r="S73" s="175"/>
      <c r="T73" s="321"/>
      <c r="U73" s="321"/>
      <c r="V73" s="186">
        <v>46</v>
      </c>
      <c r="W73" s="280">
        <f>IF($AF73="","",VLOOKUP($AF73,'選手データ'!$K$2:$R$61,8,FALSE))</f>
      </c>
      <c r="X73" s="280"/>
      <c r="Y73" s="280">
        <f>IF($AF73="","",VLOOKUP($AF73,'選手データ'!$K$2:$Q$61,2,FALSE))</f>
      </c>
      <c r="Z73" s="280"/>
      <c r="AA73" s="197"/>
      <c r="AB73" s="197"/>
      <c r="AC73" s="197"/>
      <c r="AD73" s="198"/>
      <c r="AE73" s="198"/>
      <c r="AF73" s="199"/>
      <c r="AG73" s="283">
        <f>IF(AF73="","",VLOOKUP(AF73,'選手データ'!$K$2:$Q$61,4,FALSE))</f>
      </c>
      <c r="AH73" s="284"/>
      <c r="AI73" s="284"/>
      <c r="AJ73" s="284"/>
      <c r="AK73" s="285"/>
      <c r="AL73" s="187">
        <f>IF($AF73="","",VLOOKUP($AF73,'選手データ'!$K$2:$Q$61,7,FALSE))</f>
      </c>
      <c r="AM73" s="187"/>
      <c r="AN73" s="187"/>
      <c r="AO73" s="281"/>
      <c r="AP73" s="281"/>
    </row>
    <row r="74" spans="1:42" ht="21.75" customHeight="1">
      <c r="A74" s="186">
        <v>47</v>
      </c>
      <c r="B74" s="280">
        <f>IF($K74="","",VLOOKUP($K74,'選手データ'!$B$2:$I$61,8,FALSE))</f>
      </c>
      <c r="C74" s="280"/>
      <c r="D74" s="280">
        <f>IF($K74="","",VLOOKUP($K74,'選手データ'!$B$2:$I$61,2,FALSE))</f>
      </c>
      <c r="E74" s="280"/>
      <c r="F74" s="197"/>
      <c r="G74" s="197"/>
      <c r="H74" s="197"/>
      <c r="I74" s="198"/>
      <c r="J74" s="198"/>
      <c r="K74" s="199"/>
      <c r="L74" s="286">
        <f>IF($K74="","",VLOOKUP($K74,'選手データ'!$B$2:$I$61,4,FALSE))</f>
      </c>
      <c r="M74" s="287"/>
      <c r="N74" s="287"/>
      <c r="O74" s="287"/>
      <c r="P74" s="288"/>
      <c r="Q74" s="175">
        <f>IF($K74="","",VLOOKUP($K74,'選手データ'!$B$2:$I$61,7,FALSE))</f>
      </c>
      <c r="R74" s="175"/>
      <c r="S74" s="175"/>
      <c r="T74" s="321"/>
      <c r="U74" s="321"/>
      <c r="V74" s="186">
        <v>47</v>
      </c>
      <c r="W74" s="280">
        <f>IF($AF74="","",VLOOKUP($AF74,'選手データ'!$K$2:$R$61,8,FALSE))</f>
      </c>
      <c r="X74" s="280"/>
      <c r="Y74" s="280">
        <f>IF($AF74="","",VLOOKUP($AF74,'選手データ'!$K$2:$Q$61,2,FALSE))</f>
      </c>
      <c r="Z74" s="280"/>
      <c r="AA74" s="197"/>
      <c r="AB74" s="197"/>
      <c r="AC74" s="197"/>
      <c r="AD74" s="198"/>
      <c r="AE74" s="198"/>
      <c r="AF74" s="199"/>
      <c r="AG74" s="283">
        <f>IF(AF74="","",VLOOKUP(AF74,'選手データ'!$K$2:$Q$61,4,FALSE))</f>
      </c>
      <c r="AH74" s="284"/>
      <c r="AI74" s="284"/>
      <c r="AJ74" s="284"/>
      <c r="AK74" s="285"/>
      <c r="AL74" s="187">
        <f>IF($AF74="","",VLOOKUP($AF74,'選手データ'!$K$2:$Q$61,7,FALSE))</f>
      </c>
      <c r="AM74" s="187"/>
      <c r="AN74" s="187"/>
      <c r="AO74" s="281"/>
      <c r="AP74" s="281"/>
    </row>
    <row r="75" spans="1:42" ht="21.75" customHeight="1">
      <c r="A75" s="186">
        <v>48</v>
      </c>
      <c r="B75" s="280">
        <f>IF($K75="","",VLOOKUP($K75,'選手データ'!$B$2:$I$61,8,FALSE))</f>
      </c>
      <c r="C75" s="280"/>
      <c r="D75" s="280">
        <f>IF($K75="","",VLOOKUP($K75,'選手データ'!$B$2:$I$61,2,FALSE))</f>
      </c>
      <c r="E75" s="280"/>
      <c r="F75" s="197"/>
      <c r="G75" s="197"/>
      <c r="H75" s="197"/>
      <c r="I75" s="198"/>
      <c r="J75" s="198"/>
      <c r="K75" s="199"/>
      <c r="L75" s="286">
        <f>IF($K75="","",VLOOKUP($K75,'選手データ'!$B$2:$I$61,4,FALSE))</f>
      </c>
      <c r="M75" s="287"/>
      <c r="N75" s="287"/>
      <c r="O75" s="287"/>
      <c r="P75" s="288"/>
      <c r="Q75" s="175">
        <f>IF($K75="","",VLOOKUP($K75,'選手データ'!$B$2:$I$61,7,FALSE))</f>
      </c>
      <c r="R75" s="175"/>
      <c r="S75" s="175"/>
      <c r="T75" s="321"/>
      <c r="U75" s="321"/>
      <c r="V75" s="186">
        <v>48</v>
      </c>
      <c r="W75" s="280">
        <f>IF($AF75="","",VLOOKUP($AF75,'選手データ'!$K$2:$R$61,8,FALSE))</f>
      </c>
      <c r="X75" s="280"/>
      <c r="Y75" s="280">
        <f>IF($AF75="","",VLOOKUP($AF75,'選手データ'!$K$2:$Q$61,2,FALSE))</f>
      </c>
      <c r="Z75" s="280"/>
      <c r="AA75" s="197"/>
      <c r="AB75" s="197"/>
      <c r="AC75" s="197"/>
      <c r="AD75" s="198"/>
      <c r="AE75" s="198"/>
      <c r="AF75" s="199"/>
      <c r="AG75" s="283">
        <f>IF(AF75="","",VLOOKUP(AF75,'選手データ'!$K$2:$Q$61,4,FALSE))</f>
      </c>
      <c r="AH75" s="284"/>
      <c r="AI75" s="284"/>
      <c r="AJ75" s="284"/>
      <c r="AK75" s="285"/>
      <c r="AL75" s="187">
        <f>IF($AF75="","",VLOOKUP($AF75,'選手データ'!$K$2:$Q$61,7,FALSE))</f>
      </c>
      <c r="AM75" s="187"/>
      <c r="AN75" s="187"/>
      <c r="AO75" s="281"/>
      <c r="AP75" s="281"/>
    </row>
    <row r="76" spans="1:42" ht="21.75" customHeight="1">
      <c r="A76" s="186">
        <v>49</v>
      </c>
      <c r="B76" s="280">
        <f>IF($K76="","",VLOOKUP($K76,'選手データ'!$B$2:$I$61,8,FALSE))</f>
      </c>
      <c r="C76" s="280"/>
      <c r="D76" s="280">
        <f>IF($K76="","",VLOOKUP($K76,'選手データ'!$B$2:$I$61,2,FALSE))</f>
      </c>
      <c r="E76" s="280"/>
      <c r="F76" s="197"/>
      <c r="G76" s="197"/>
      <c r="H76" s="197"/>
      <c r="I76" s="198"/>
      <c r="J76" s="198"/>
      <c r="K76" s="199"/>
      <c r="L76" s="286">
        <f>IF($K76="","",VLOOKUP($K76,'選手データ'!$B$2:$I$61,4,FALSE))</f>
      </c>
      <c r="M76" s="287"/>
      <c r="N76" s="287"/>
      <c r="O76" s="287"/>
      <c r="P76" s="288"/>
      <c r="Q76" s="175">
        <f>IF($K76="","",VLOOKUP($K76,'選手データ'!$B$2:$I$61,7,FALSE))</f>
      </c>
      <c r="R76" s="175"/>
      <c r="S76" s="175"/>
      <c r="T76" s="321"/>
      <c r="U76" s="321"/>
      <c r="V76" s="186">
        <v>49</v>
      </c>
      <c r="W76" s="280">
        <f>IF($AF76="","",VLOOKUP($AF76,'選手データ'!$K$2:$R$61,8,FALSE))</f>
      </c>
      <c r="X76" s="280"/>
      <c r="Y76" s="280">
        <f>IF($AF76="","",VLOOKUP($AF76,'選手データ'!$K$2:$Q$61,2,FALSE))</f>
      </c>
      <c r="Z76" s="280"/>
      <c r="AA76" s="197"/>
      <c r="AB76" s="197"/>
      <c r="AC76" s="197"/>
      <c r="AD76" s="198"/>
      <c r="AE76" s="198"/>
      <c r="AF76" s="199"/>
      <c r="AG76" s="283">
        <f>IF(AF76="","",VLOOKUP(AF76,'選手データ'!$K$2:$Q$61,4,FALSE))</f>
      </c>
      <c r="AH76" s="284"/>
      <c r="AI76" s="284"/>
      <c r="AJ76" s="284"/>
      <c r="AK76" s="285"/>
      <c r="AL76" s="187">
        <f>IF($AF76="","",VLOOKUP($AF76,'選手データ'!$K$2:$Q$61,7,FALSE))</f>
      </c>
      <c r="AM76" s="187"/>
      <c r="AN76" s="187"/>
      <c r="AO76" s="281"/>
      <c r="AP76" s="281"/>
    </row>
    <row r="77" spans="1:42" ht="21.75" customHeight="1">
      <c r="A77" s="186">
        <v>50</v>
      </c>
      <c r="B77" s="280">
        <f>IF($K77="","",VLOOKUP($K77,'選手データ'!$B$2:$I$61,8,FALSE))</f>
      </c>
      <c r="C77" s="280"/>
      <c r="D77" s="280">
        <f>IF($K77="","",VLOOKUP($K77,'選手データ'!B67:I126,2,FALSE))</f>
      </c>
      <c r="E77" s="280"/>
      <c r="F77" s="197"/>
      <c r="G77" s="197"/>
      <c r="H77" s="197"/>
      <c r="I77" s="198"/>
      <c r="J77" s="198"/>
      <c r="K77" s="199"/>
      <c r="L77" s="286">
        <f>IF($K77="","",VLOOKUP($K77,'選手データ'!$B$2:$I$61,4,FALSE))</f>
      </c>
      <c r="M77" s="287"/>
      <c r="N77" s="287"/>
      <c r="O77" s="287"/>
      <c r="P77" s="288"/>
      <c r="Q77" s="175">
        <f>IF($K77="","",VLOOKUP($K77,'選手データ'!$B$2:$I$61,7,FALSE))</f>
      </c>
      <c r="R77" s="175"/>
      <c r="S77" s="175"/>
      <c r="T77" s="321"/>
      <c r="U77" s="321"/>
      <c r="V77" s="186">
        <v>50</v>
      </c>
      <c r="W77" s="280">
        <f>IF($AF77="","",VLOOKUP($AF77,'選手データ'!$K$2:$R$61,8,FALSE))</f>
      </c>
      <c r="X77" s="280"/>
      <c r="Y77" s="280">
        <f>IF($AF77="","",VLOOKUP($AF77,'選手データ'!$K$2:$Q$61,2,FALSE))</f>
      </c>
      <c r="Z77" s="280"/>
      <c r="AA77" s="197"/>
      <c r="AB77" s="197"/>
      <c r="AC77" s="197"/>
      <c r="AD77" s="198"/>
      <c r="AE77" s="198"/>
      <c r="AF77" s="199"/>
      <c r="AG77" s="283">
        <f>IF(AF77="","",VLOOKUP(AF77,'選手データ'!$K$2:$Q$61,4,FALSE))</f>
      </c>
      <c r="AH77" s="284"/>
      <c r="AI77" s="284"/>
      <c r="AJ77" s="284"/>
      <c r="AK77" s="285"/>
      <c r="AL77" s="187">
        <f>IF($AF77="","",VLOOKUP($AF77,'選手データ'!$K$2:$Q$61,7,FALSE))</f>
      </c>
      <c r="AM77" s="187"/>
      <c r="AN77" s="187"/>
      <c r="AO77" s="281"/>
      <c r="AP77" s="281"/>
    </row>
    <row r="78" spans="1:42" ht="21.75" customHeight="1">
      <c r="A78" s="292" t="s">
        <v>105</v>
      </c>
      <c r="B78" s="293"/>
      <c r="C78" s="294"/>
      <c r="D78" s="282"/>
      <c r="E78" s="282"/>
      <c r="F78" s="289" t="s">
        <v>181</v>
      </c>
      <c r="G78" s="290"/>
      <c r="H78" s="290"/>
      <c r="I78" s="290"/>
      <c r="J78" s="291"/>
      <c r="K78" s="188"/>
      <c r="L78" s="286"/>
      <c r="M78" s="287"/>
      <c r="N78" s="287"/>
      <c r="O78" s="287"/>
      <c r="P78" s="288"/>
      <c r="Q78" s="187"/>
      <c r="R78" s="187"/>
      <c r="S78" s="187"/>
      <c r="T78" s="281"/>
      <c r="U78" s="281"/>
      <c r="V78" s="292" t="s">
        <v>105</v>
      </c>
      <c r="W78" s="293"/>
      <c r="X78" s="294"/>
      <c r="Y78" s="282"/>
      <c r="Z78" s="282"/>
      <c r="AA78" s="289" t="s">
        <v>181</v>
      </c>
      <c r="AB78" s="290"/>
      <c r="AC78" s="290"/>
      <c r="AD78" s="290"/>
      <c r="AE78" s="291"/>
      <c r="AF78" s="188"/>
      <c r="AG78" s="286"/>
      <c r="AH78" s="287"/>
      <c r="AI78" s="287"/>
      <c r="AJ78" s="287"/>
      <c r="AK78" s="288"/>
      <c r="AL78" s="187"/>
      <c r="AM78" s="187"/>
      <c r="AN78" s="187"/>
      <c r="AO78" s="281"/>
      <c r="AP78" s="281"/>
    </row>
    <row r="79" spans="1:41" ht="15" customHeight="1">
      <c r="A79" s="189"/>
      <c r="B79" s="189"/>
      <c r="C79" s="190"/>
      <c r="D79" s="190"/>
      <c r="E79" s="190"/>
      <c r="F79" s="190"/>
      <c r="G79" s="190"/>
      <c r="H79" s="190"/>
      <c r="I79" s="190"/>
      <c r="J79" s="190"/>
      <c r="K79" s="190"/>
      <c r="L79" s="176"/>
      <c r="M79" s="190"/>
      <c r="N79" s="176"/>
      <c r="O79" s="190"/>
      <c r="P79" s="176"/>
      <c r="Q79" s="190"/>
      <c r="R79" s="190"/>
      <c r="S79" s="190"/>
      <c r="T79" s="191"/>
      <c r="V79" s="189"/>
      <c r="W79" s="189"/>
      <c r="X79" s="190"/>
      <c r="Y79" s="190"/>
      <c r="Z79" s="190"/>
      <c r="AA79" s="190"/>
      <c r="AB79" s="190"/>
      <c r="AC79" s="190"/>
      <c r="AD79" s="190"/>
      <c r="AE79" s="190"/>
      <c r="AF79" s="190"/>
      <c r="AG79" s="176"/>
      <c r="AH79" s="190"/>
      <c r="AI79" s="176"/>
      <c r="AJ79" s="190"/>
      <c r="AK79" s="176"/>
      <c r="AL79" s="190"/>
      <c r="AM79" s="190"/>
      <c r="AN79" s="190"/>
      <c r="AO79" s="191"/>
    </row>
    <row r="80" spans="2:41" ht="19.5" customHeight="1">
      <c r="B80" s="278" t="s">
        <v>106</v>
      </c>
      <c r="C80" s="278"/>
      <c r="D80" s="278"/>
      <c r="E80" s="279"/>
      <c r="F80" s="279"/>
      <c r="G80" s="279"/>
      <c r="H80" s="191" t="s">
        <v>86</v>
      </c>
      <c r="I80" s="191"/>
      <c r="J80" s="278" t="s">
        <v>107</v>
      </c>
      <c r="K80" s="278"/>
      <c r="L80" s="278"/>
      <c r="M80" s="278"/>
      <c r="N80" s="278"/>
      <c r="O80" s="279"/>
      <c r="P80" s="279"/>
      <c r="Q80" s="279"/>
      <c r="R80" s="279"/>
      <c r="S80" s="279"/>
      <c r="T80" s="191" t="s">
        <v>86</v>
      </c>
      <c r="W80" s="278" t="s">
        <v>106</v>
      </c>
      <c r="X80" s="278"/>
      <c r="Y80" s="278"/>
      <c r="Z80" s="279"/>
      <c r="AA80" s="279"/>
      <c r="AB80" s="279"/>
      <c r="AC80" s="191" t="s">
        <v>86</v>
      </c>
      <c r="AD80" s="191"/>
      <c r="AE80" s="278" t="s">
        <v>107</v>
      </c>
      <c r="AF80" s="278"/>
      <c r="AG80" s="278"/>
      <c r="AH80" s="278"/>
      <c r="AI80" s="278"/>
      <c r="AJ80" s="279"/>
      <c r="AK80" s="279"/>
      <c r="AL80" s="279"/>
      <c r="AM80" s="279"/>
      <c r="AN80" s="279"/>
      <c r="AO80" s="191" t="s">
        <v>86</v>
      </c>
    </row>
    <row r="81" spans="1:40" ht="15" customHeight="1">
      <c r="A81" s="192"/>
      <c r="B81" s="192"/>
      <c r="C81" s="191"/>
      <c r="D81" s="191"/>
      <c r="E81" s="191"/>
      <c r="F81" s="191"/>
      <c r="G81" s="191"/>
      <c r="H81" s="191"/>
      <c r="I81" s="191"/>
      <c r="J81" s="323" t="s">
        <v>126</v>
      </c>
      <c r="K81" s="323"/>
      <c r="L81" s="323"/>
      <c r="M81" s="323"/>
      <c r="N81" s="323"/>
      <c r="O81" s="295"/>
      <c r="P81" s="295"/>
      <c r="Q81" s="295"/>
      <c r="R81" s="295"/>
      <c r="S81" s="295"/>
      <c r="V81" s="192"/>
      <c r="W81" s="192"/>
      <c r="X81" s="191"/>
      <c r="Y81" s="191"/>
      <c r="Z81" s="191"/>
      <c r="AA81" s="191"/>
      <c r="AB81" s="191"/>
      <c r="AC81" s="191"/>
      <c r="AD81" s="191"/>
      <c r="AE81" s="323" t="s">
        <v>126</v>
      </c>
      <c r="AF81" s="323"/>
      <c r="AG81" s="323"/>
      <c r="AH81" s="323"/>
      <c r="AI81" s="323"/>
      <c r="AJ81" s="295"/>
      <c r="AK81" s="295"/>
      <c r="AL81" s="295"/>
      <c r="AM81" s="295"/>
      <c r="AN81" s="295"/>
    </row>
    <row r="82" spans="2:41" ht="19.5" customHeight="1">
      <c r="B82" s="278" t="s">
        <v>106</v>
      </c>
      <c r="C82" s="278"/>
      <c r="D82" s="278"/>
      <c r="E82" s="279"/>
      <c r="F82" s="279"/>
      <c r="G82" s="279"/>
      <c r="H82" s="191" t="s">
        <v>86</v>
      </c>
      <c r="I82" s="191"/>
      <c r="J82" s="278" t="s">
        <v>108</v>
      </c>
      <c r="K82" s="278"/>
      <c r="L82" s="278"/>
      <c r="M82" s="278"/>
      <c r="N82" s="278"/>
      <c r="O82" s="279"/>
      <c r="P82" s="279"/>
      <c r="Q82" s="279"/>
      <c r="R82" s="279"/>
      <c r="S82" s="279"/>
      <c r="T82" s="191" t="s">
        <v>109</v>
      </c>
      <c r="W82" s="278" t="s">
        <v>106</v>
      </c>
      <c r="X82" s="278"/>
      <c r="Y82" s="278"/>
      <c r="Z82" s="279"/>
      <c r="AA82" s="279"/>
      <c r="AB82" s="279"/>
      <c r="AC82" s="191" t="s">
        <v>86</v>
      </c>
      <c r="AD82" s="191"/>
      <c r="AE82" s="278" t="s">
        <v>108</v>
      </c>
      <c r="AF82" s="278"/>
      <c r="AG82" s="278"/>
      <c r="AH82" s="278"/>
      <c r="AI82" s="278"/>
      <c r="AJ82" s="279"/>
      <c r="AK82" s="279"/>
      <c r="AL82" s="279"/>
      <c r="AM82" s="279"/>
      <c r="AN82" s="279"/>
      <c r="AO82" s="191" t="s">
        <v>109</v>
      </c>
    </row>
  </sheetData>
  <sheetProtection/>
  <mergeCells count="544">
    <mergeCell ref="J40:N40"/>
    <mergeCell ref="AE40:AI40"/>
    <mergeCell ref="J81:N81"/>
    <mergeCell ref="AE81:AI81"/>
    <mergeCell ref="O40:S40"/>
    <mergeCell ref="AJ40:AN40"/>
    <mergeCell ref="O81:S81"/>
    <mergeCell ref="AJ81:AN81"/>
    <mergeCell ref="A49:U49"/>
    <mergeCell ref="A50:B51"/>
    <mergeCell ref="E47:F47"/>
    <mergeCell ref="B41:D41"/>
    <mergeCell ref="E41:G41"/>
    <mergeCell ref="J41:N41"/>
    <mergeCell ref="O41:S41"/>
    <mergeCell ref="Q43:U43"/>
    <mergeCell ref="A45:U45"/>
    <mergeCell ref="G47:J47"/>
    <mergeCell ref="L47:P47"/>
    <mergeCell ref="Q47:T47"/>
    <mergeCell ref="D37:E37"/>
    <mergeCell ref="T37:U37"/>
    <mergeCell ref="B39:D39"/>
    <mergeCell ref="E39:G39"/>
    <mergeCell ref="J39:N39"/>
    <mergeCell ref="O39:S39"/>
    <mergeCell ref="F37:J37"/>
    <mergeCell ref="L37:P37"/>
    <mergeCell ref="A37:C37"/>
    <mergeCell ref="B35:C35"/>
    <mergeCell ref="D35:E35"/>
    <mergeCell ref="T35:U35"/>
    <mergeCell ref="B36:C36"/>
    <mergeCell ref="D36:E36"/>
    <mergeCell ref="T36:U36"/>
    <mergeCell ref="L35:P35"/>
    <mergeCell ref="L36:P36"/>
    <mergeCell ref="B33:C33"/>
    <mergeCell ref="D33:E33"/>
    <mergeCell ref="T33:U33"/>
    <mergeCell ref="B34:C34"/>
    <mergeCell ref="D34:E34"/>
    <mergeCell ref="T34:U34"/>
    <mergeCell ref="L33:P33"/>
    <mergeCell ref="L34:P34"/>
    <mergeCell ref="B31:C31"/>
    <mergeCell ref="D31:E31"/>
    <mergeCell ref="T31:U31"/>
    <mergeCell ref="B32:C32"/>
    <mergeCell ref="D32:E32"/>
    <mergeCell ref="T32:U32"/>
    <mergeCell ref="L31:P31"/>
    <mergeCell ref="L32:P32"/>
    <mergeCell ref="B29:C29"/>
    <mergeCell ref="D29:E29"/>
    <mergeCell ref="T29:U29"/>
    <mergeCell ref="B30:C30"/>
    <mergeCell ref="D30:E30"/>
    <mergeCell ref="T30:U30"/>
    <mergeCell ref="L29:P29"/>
    <mergeCell ref="L30:P30"/>
    <mergeCell ref="B27:C27"/>
    <mergeCell ref="D27:E27"/>
    <mergeCell ref="T27:U27"/>
    <mergeCell ref="B28:C28"/>
    <mergeCell ref="D28:E28"/>
    <mergeCell ref="T28:U28"/>
    <mergeCell ref="L27:P27"/>
    <mergeCell ref="L28:P28"/>
    <mergeCell ref="B25:C25"/>
    <mergeCell ref="D25:E25"/>
    <mergeCell ref="T25:U25"/>
    <mergeCell ref="B26:C26"/>
    <mergeCell ref="D26:E26"/>
    <mergeCell ref="T26:U26"/>
    <mergeCell ref="L25:P25"/>
    <mergeCell ref="L26:P26"/>
    <mergeCell ref="B23:C23"/>
    <mergeCell ref="D23:E23"/>
    <mergeCell ref="T23:U23"/>
    <mergeCell ref="B24:C24"/>
    <mergeCell ref="D24:E24"/>
    <mergeCell ref="T24:U24"/>
    <mergeCell ref="L23:P23"/>
    <mergeCell ref="L24:P24"/>
    <mergeCell ref="B21:C21"/>
    <mergeCell ref="D21:E21"/>
    <mergeCell ref="T21:U21"/>
    <mergeCell ref="B22:C22"/>
    <mergeCell ref="D22:E22"/>
    <mergeCell ref="T22:U22"/>
    <mergeCell ref="L21:P21"/>
    <mergeCell ref="L22:P22"/>
    <mergeCell ref="B19:C19"/>
    <mergeCell ref="D19:E19"/>
    <mergeCell ref="T19:U19"/>
    <mergeCell ref="B20:C20"/>
    <mergeCell ref="D20:E20"/>
    <mergeCell ref="T20:U20"/>
    <mergeCell ref="L19:P19"/>
    <mergeCell ref="L20:P20"/>
    <mergeCell ref="B17:C17"/>
    <mergeCell ref="D17:E17"/>
    <mergeCell ref="T17:U17"/>
    <mergeCell ref="B18:C18"/>
    <mergeCell ref="D18:E18"/>
    <mergeCell ref="T18:U18"/>
    <mergeCell ref="L17:P17"/>
    <mergeCell ref="L18:P18"/>
    <mergeCell ref="B15:C15"/>
    <mergeCell ref="D15:E15"/>
    <mergeCell ref="T15:U15"/>
    <mergeCell ref="B16:C16"/>
    <mergeCell ref="D16:E16"/>
    <mergeCell ref="T16:U16"/>
    <mergeCell ref="L15:P15"/>
    <mergeCell ref="L16:P16"/>
    <mergeCell ref="B13:C13"/>
    <mergeCell ref="D13:E13"/>
    <mergeCell ref="T13:U13"/>
    <mergeCell ref="B14:C14"/>
    <mergeCell ref="D14:E14"/>
    <mergeCell ref="T14:U14"/>
    <mergeCell ref="L13:P13"/>
    <mergeCell ref="L14:P14"/>
    <mergeCell ref="R10:U10"/>
    <mergeCell ref="B11:C11"/>
    <mergeCell ref="D11:E11"/>
    <mergeCell ref="L11:P11"/>
    <mergeCell ref="T11:U11"/>
    <mergeCell ref="B12:C12"/>
    <mergeCell ref="D12:E12"/>
    <mergeCell ref="T12:U12"/>
    <mergeCell ref="L12:P12"/>
    <mergeCell ref="A8:U8"/>
    <mergeCell ref="A9:B10"/>
    <mergeCell ref="C9:E9"/>
    <mergeCell ref="G9:I9"/>
    <mergeCell ref="L9:Q9"/>
    <mergeCell ref="R9:S9"/>
    <mergeCell ref="T9:U9"/>
    <mergeCell ref="C10:E10"/>
    <mergeCell ref="F10:I10"/>
    <mergeCell ref="L10:Q10"/>
    <mergeCell ref="Q2:U2"/>
    <mergeCell ref="A4:U4"/>
    <mergeCell ref="E6:F6"/>
    <mergeCell ref="G6:J6"/>
    <mergeCell ref="L6:P6"/>
    <mergeCell ref="Q6:T6"/>
    <mergeCell ref="C50:E50"/>
    <mergeCell ref="G50:I50"/>
    <mergeCell ref="L50:Q50"/>
    <mergeCell ref="R50:S50"/>
    <mergeCell ref="T50:U50"/>
    <mergeCell ref="C51:E51"/>
    <mergeCell ref="F51:I51"/>
    <mergeCell ref="L51:Q51"/>
    <mergeCell ref="R51:U51"/>
    <mergeCell ref="B52:C52"/>
    <mergeCell ref="D52:E52"/>
    <mergeCell ref="L52:P52"/>
    <mergeCell ref="T52:U52"/>
    <mergeCell ref="B53:C53"/>
    <mergeCell ref="D53:E53"/>
    <mergeCell ref="T53:U53"/>
    <mergeCell ref="L53:P53"/>
    <mergeCell ref="B54:C54"/>
    <mergeCell ref="D54:E54"/>
    <mergeCell ref="T54:U54"/>
    <mergeCell ref="B55:C55"/>
    <mergeCell ref="D55:E55"/>
    <mergeCell ref="T55:U55"/>
    <mergeCell ref="L54:P54"/>
    <mergeCell ref="L55:P55"/>
    <mergeCell ref="B56:C56"/>
    <mergeCell ref="D56:E56"/>
    <mergeCell ref="T56:U56"/>
    <mergeCell ref="B57:C57"/>
    <mergeCell ref="D57:E57"/>
    <mergeCell ref="T57:U57"/>
    <mergeCell ref="L56:P56"/>
    <mergeCell ref="L57:P57"/>
    <mergeCell ref="B58:C58"/>
    <mergeCell ref="D58:E58"/>
    <mergeCell ref="T58:U58"/>
    <mergeCell ref="B59:C59"/>
    <mergeCell ref="D59:E59"/>
    <mergeCell ref="T59:U59"/>
    <mergeCell ref="L58:P58"/>
    <mergeCell ref="L59:P59"/>
    <mergeCell ref="B60:C60"/>
    <mergeCell ref="D60:E60"/>
    <mergeCell ref="T60:U60"/>
    <mergeCell ref="B61:C61"/>
    <mergeCell ref="D61:E61"/>
    <mergeCell ref="T61:U61"/>
    <mergeCell ref="L60:P60"/>
    <mergeCell ref="L61:P61"/>
    <mergeCell ref="B62:C62"/>
    <mergeCell ref="D62:E62"/>
    <mergeCell ref="T62:U62"/>
    <mergeCell ref="B63:C63"/>
    <mergeCell ref="D63:E63"/>
    <mergeCell ref="T63:U63"/>
    <mergeCell ref="L62:P62"/>
    <mergeCell ref="L63:P63"/>
    <mergeCell ref="B64:C64"/>
    <mergeCell ref="D64:E64"/>
    <mergeCell ref="T64:U64"/>
    <mergeCell ref="B65:C65"/>
    <mergeCell ref="D65:E65"/>
    <mergeCell ref="T65:U65"/>
    <mergeCell ref="L64:P64"/>
    <mergeCell ref="L65:P65"/>
    <mergeCell ref="B66:C66"/>
    <mergeCell ref="D66:E66"/>
    <mergeCell ref="T66:U66"/>
    <mergeCell ref="B67:C67"/>
    <mergeCell ref="D67:E67"/>
    <mergeCell ref="T67:U67"/>
    <mergeCell ref="L66:P66"/>
    <mergeCell ref="L67:P67"/>
    <mergeCell ref="B68:C68"/>
    <mergeCell ref="D68:E68"/>
    <mergeCell ref="T68:U68"/>
    <mergeCell ref="B69:C69"/>
    <mergeCell ref="D69:E69"/>
    <mergeCell ref="T69:U69"/>
    <mergeCell ref="L68:P68"/>
    <mergeCell ref="L69:P69"/>
    <mergeCell ref="B70:C70"/>
    <mergeCell ref="D70:E70"/>
    <mergeCell ref="T70:U70"/>
    <mergeCell ref="B71:C71"/>
    <mergeCell ref="D71:E71"/>
    <mergeCell ref="T71:U71"/>
    <mergeCell ref="L70:P70"/>
    <mergeCell ref="L71:P71"/>
    <mergeCell ref="B72:C72"/>
    <mergeCell ref="D72:E72"/>
    <mergeCell ref="T72:U72"/>
    <mergeCell ref="B73:C73"/>
    <mergeCell ref="D73:E73"/>
    <mergeCell ref="T73:U73"/>
    <mergeCell ref="L72:P72"/>
    <mergeCell ref="L73:P73"/>
    <mergeCell ref="B74:C74"/>
    <mergeCell ref="D74:E74"/>
    <mergeCell ref="T74:U74"/>
    <mergeCell ref="B75:C75"/>
    <mergeCell ref="D75:E75"/>
    <mergeCell ref="T75:U75"/>
    <mergeCell ref="L74:P74"/>
    <mergeCell ref="L75:P75"/>
    <mergeCell ref="B76:C76"/>
    <mergeCell ref="D76:E76"/>
    <mergeCell ref="T76:U76"/>
    <mergeCell ref="B77:C77"/>
    <mergeCell ref="D77:E77"/>
    <mergeCell ref="T77:U77"/>
    <mergeCell ref="L76:P76"/>
    <mergeCell ref="L77:P77"/>
    <mergeCell ref="D78:E78"/>
    <mergeCell ref="T78:U78"/>
    <mergeCell ref="B80:D80"/>
    <mergeCell ref="E80:G80"/>
    <mergeCell ref="J80:N80"/>
    <mergeCell ref="O80:S80"/>
    <mergeCell ref="L78:P78"/>
    <mergeCell ref="F78:J78"/>
    <mergeCell ref="A78:C78"/>
    <mergeCell ref="B82:D82"/>
    <mergeCell ref="E82:G82"/>
    <mergeCell ref="J82:N82"/>
    <mergeCell ref="O82:S82"/>
    <mergeCell ref="AL2:AP2"/>
    <mergeCell ref="V4:AP4"/>
    <mergeCell ref="Z6:AA6"/>
    <mergeCell ref="AB6:AE6"/>
    <mergeCell ref="AG6:AK6"/>
    <mergeCell ref="AL6:AO6"/>
    <mergeCell ref="V8:AP8"/>
    <mergeCell ref="V9:W10"/>
    <mergeCell ref="X9:Z9"/>
    <mergeCell ref="AB9:AD9"/>
    <mergeCell ref="AG9:AL9"/>
    <mergeCell ref="AM9:AN9"/>
    <mergeCell ref="AO9:AP9"/>
    <mergeCell ref="X10:Z10"/>
    <mergeCell ref="AA10:AD10"/>
    <mergeCell ref="AG10:AL10"/>
    <mergeCell ref="AM10:AP10"/>
    <mergeCell ref="W11:X11"/>
    <mergeCell ref="Y11:Z11"/>
    <mergeCell ref="AG11:AK11"/>
    <mergeCell ref="AO11:AP11"/>
    <mergeCell ref="W12:X12"/>
    <mergeCell ref="Y12:Z12"/>
    <mergeCell ref="AO12:AP12"/>
    <mergeCell ref="AG12:AK12"/>
    <mergeCell ref="W13:X13"/>
    <mergeCell ref="Y13:Z13"/>
    <mergeCell ref="AO13:AP13"/>
    <mergeCell ref="W14:X14"/>
    <mergeCell ref="Y14:Z14"/>
    <mergeCell ref="AO14:AP14"/>
    <mergeCell ref="AG13:AK13"/>
    <mergeCell ref="AG14:AK14"/>
    <mergeCell ref="W15:X15"/>
    <mergeCell ref="Y15:Z15"/>
    <mergeCell ref="AO15:AP15"/>
    <mergeCell ref="W16:X16"/>
    <mergeCell ref="Y16:Z16"/>
    <mergeCell ref="AO16:AP16"/>
    <mergeCell ref="AG15:AK15"/>
    <mergeCell ref="AG16:AK16"/>
    <mergeCell ref="W17:X17"/>
    <mergeCell ref="Y17:Z17"/>
    <mergeCell ref="AO17:AP17"/>
    <mergeCell ref="W18:X18"/>
    <mergeCell ref="Y18:Z18"/>
    <mergeCell ref="AO18:AP18"/>
    <mergeCell ref="AG17:AK17"/>
    <mergeCell ref="AG18:AK18"/>
    <mergeCell ref="W19:X19"/>
    <mergeCell ref="Y19:Z19"/>
    <mergeCell ref="AO19:AP19"/>
    <mergeCell ref="W20:X20"/>
    <mergeCell ref="Y20:Z20"/>
    <mergeCell ref="AO20:AP20"/>
    <mergeCell ref="AG19:AK19"/>
    <mergeCell ref="AG20:AK20"/>
    <mergeCell ref="W21:X21"/>
    <mergeCell ref="Y21:Z21"/>
    <mergeCell ref="AO21:AP21"/>
    <mergeCell ref="W22:X22"/>
    <mergeCell ref="Y22:Z22"/>
    <mergeCell ref="AO22:AP22"/>
    <mergeCell ref="AG21:AK21"/>
    <mergeCell ref="AG22:AK22"/>
    <mergeCell ref="W23:X23"/>
    <mergeCell ref="Y23:Z23"/>
    <mergeCell ref="AO23:AP23"/>
    <mergeCell ref="W24:X24"/>
    <mergeCell ref="Y24:Z24"/>
    <mergeCell ref="AO24:AP24"/>
    <mergeCell ref="AG23:AK23"/>
    <mergeCell ref="AG24:AK24"/>
    <mergeCell ref="W25:X25"/>
    <mergeCell ref="Y25:Z25"/>
    <mergeCell ref="AO25:AP25"/>
    <mergeCell ref="W26:X26"/>
    <mergeCell ref="Y26:Z26"/>
    <mergeCell ref="AO26:AP26"/>
    <mergeCell ref="AG25:AK25"/>
    <mergeCell ref="AG26:AK26"/>
    <mergeCell ref="W27:X27"/>
    <mergeCell ref="Y27:Z27"/>
    <mergeCell ref="AO27:AP27"/>
    <mergeCell ref="W28:X28"/>
    <mergeCell ref="Y28:Z28"/>
    <mergeCell ref="AO28:AP28"/>
    <mergeCell ref="AG27:AK27"/>
    <mergeCell ref="AG28:AK28"/>
    <mergeCell ref="W29:X29"/>
    <mergeCell ref="Y29:Z29"/>
    <mergeCell ref="AO29:AP29"/>
    <mergeCell ref="W30:X30"/>
    <mergeCell ref="Y30:Z30"/>
    <mergeCell ref="AO30:AP30"/>
    <mergeCell ref="AG29:AK29"/>
    <mergeCell ref="AG30:AK30"/>
    <mergeCell ref="W31:X31"/>
    <mergeCell ref="Y31:Z31"/>
    <mergeCell ref="AO31:AP31"/>
    <mergeCell ref="W32:X32"/>
    <mergeCell ref="Y32:Z32"/>
    <mergeCell ref="AO32:AP32"/>
    <mergeCell ref="AG31:AK31"/>
    <mergeCell ref="AG32:AK32"/>
    <mergeCell ref="W33:X33"/>
    <mergeCell ref="Y33:Z33"/>
    <mergeCell ref="AO33:AP33"/>
    <mergeCell ref="W34:X34"/>
    <mergeCell ref="Y34:Z34"/>
    <mergeCell ref="AO34:AP34"/>
    <mergeCell ref="AG33:AK33"/>
    <mergeCell ref="AG34:AK34"/>
    <mergeCell ref="W35:X35"/>
    <mergeCell ref="Y35:Z35"/>
    <mergeCell ref="AO35:AP35"/>
    <mergeCell ref="W36:X36"/>
    <mergeCell ref="Y36:Z36"/>
    <mergeCell ref="AO36:AP36"/>
    <mergeCell ref="AG35:AK35"/>
    <mergeCell ref="AG36:AK36"/>
    <mergeCell ref="V37:X37"/>
    <mergeCell ref="Y37:Z37"/>
    <mergeCell ref="AO37:AP37"/>
    <mergeCell ref="W39:Y39"/>
    <mergeCell ref="Z39:AB39"/>
    <mergeCell ref="AE39:AI39"/>
    <mergeCell ref="AJ39:AN39"/>
    <mergeCell ref="AG37:AK37"/>
    <mergeCell ref="AA37:AE37"/>
    <mergeCell ref="W41:Y41"/>
    <mergeCell ref="Z41:AB41"/>
    <mergeCell ref="AE41:AI41"/>
    <mergeCell ref="AJ41:AN41"/>
    <mergeCell ref="AL43:AP43"/>
    <mergeCell ref="V45:AP45"/>
    <mergeCell ref="Z47:AA47"/>
    <mergeCell ref="AB47:AE47"/>
    <mergeCell ref="AG47:AK47"/>
    <mergeCell ref="AL47:AO47"/>
    <mergeCell ref="V49:AP49"/>
    <mergeCell ref="V50:W51"/>
    <mergeCell ref="X50:Z50"/>
    <mergeCell ref="AB50:AD50"/>
    <mergeCell ref="AG50:AL50"/>
    <mergeCell ref="AM50:AN50"/>
    <mergeCell ref="AO50:AP50"/>
    <mergeCell ref="X51:Z51"/>
    <mergeCell ref="AA51:AD51"/>
    <mergeCell ref="AG51:AL51"/>
    <mergeCell ref="AM51:AP51"/>
    <mergeCell ref="W52:X52"/>
    <mergeCell ref="Y52:Z52"/>
    <mergeCell ref="AG52:AK52"/>
    <mergeCell ref="AO52:AP52"/>
    <mergeCell ref="W53:X53"/>
    <mergeCell ref="Y53:Z53"/>
    <mergeCell ref="AO53:AP53"/>
    <mergeCell ref="W54:X54"/>
    <mergeCell ref="Y54:Z54"/>
    <mergeCell ref="AO54:AP54"/>
    <mergeCell ref="AG53:AK53"/>
    <mergeCell ref="AG54:AK54"/>
    <mergeCell ref="W55:X55"/>
    <mergeCell ref="Y55:Z55"/>
    <mergeCell ref="AO55:AP55"/>
    <mergeCell ref="W56:X56"/>
    <mergeCell ref="Y56:Z56"/>
    <mergeCell ref="AO56:AP56"/>
    <mergeCell ref="AG55:AK55"/>
    <mergeCell ref="AG56:AK56"/>
    <mergeCell ref="W57:X57"/>
    <mergeCell ref="Y57:Z57"/>
    <mergeCell ref="AO57:AP57"/>
    <mergeCell ref="W58:X58"/>
    <mergeCell ref="Y58:Z58"/>
    <mergeCell ref="AO58:AP58"/>
    <mergeCell ref="AG57:AK57"/>
    <mergeCell ref="AG58:AK58"/>
    <mergeCell ref="W59:X59"/>
    <mergeCell ref="Y59:Z59"/>
    <mergeCell ref="AO59:AP59"/>
    <mergeCell ref="W60:X60"/>
    <mergeCell ref="Y60:Z60"/>
    <mergeCell ref="AO60:AP60"/>
    <mergeCell ref="AG59:AK59"/>
    <mergeCell ref="AG60:AK60"/>
    <mergeCell ref="W61:X61"/>
    <mergeCell ref="Y61:Z61"/>
    <mergeCell ref="AO61:AP61"/>
    <mergeCell ref="W62:X62"/>
    <mergeCell ref="Y62:Z62"/>
    <mergeCell ref="AO62:AP62"/>
    <mergeCell ref="AG61:AK61"/>
    <mergeCell ref="AG62:AK62"/>
    <mergeCell ref="W63:X63"/>
    <mergeCell ref="Y63:Z63"/>
    <mergeCell ref="AO63:AP63"/>
    <mergeCell ref="W64:X64"/>
    <mergeCell ref="Y64:Z64"/>
    <mergeCell ref="AO64:AP64"/>
    <mergeCell ref="AG63:AK63"/>
    <mergeCell ref="AG64:AK64"/>
    <mergeCell ref="W65:X65"/>
    <mergeCell ref="Y65:Z65"/>
    <mergeCell ref="AO65:AP65"/>
    <mergeCell ref="W66:X66"/>
    <mergeCell ref="Y66:Z66"/>
    <mergeCell ref="AO66:AP66"/>
    <mergeCell ref="AG65:AK65"/>
    <mergeCell ref="AG66:AK66"/>
    <mergeCell ref="W67:X67"/>
    <mergeCell ref="Y67:Z67"/>
    <mergeCell ref="AO67:AP67"/>
    <mergeCell ref="W68:X68"/>
    <mergeCell ref="Y68:Z68"/>
    <mergeCell ref="AO68:AP68"/>
    <mergeCell ref="AG67:AK67"/>
    <mergeCell ref="AG68:AK68"/>
    <mergeCell ref="W69:X69"/>
    <mergeCell ref="Y69:Z69"/>
    <mergeCell ref="AO69:AP69"/>
    <mergeCell ref="W70:X70"/>
    <mergeCell ref="Y70:Z70"/>
    <mergeCell ref="AO70:AP70"/>
    <mergeCell ref="AG69:AK69"/>
    <mergeCell ref="AG70:AK70"/>
    <mergeCell ref="W71:X71"/>
    <mergeCell ref="Y71:Z71"/>
    <mergeCell ref="AO71:AP71"/>
    <mergeCell ref="W72:X72"/>
    <mergeCell ref="Y72:Z72"/>
    <mergeCell ref="AO72:AP72"/>
    <mergeCell ref="AG71:AK71"/>
    <mergeCell ref="AG72:AK72"/>
    <mergeCell ref="W73:X73"/>
    <mergeCell ref="Y73:Z73"/>
    <mergeCell ref="AO73:AP73"/>
    <mergeCell ref="W74:X74"/>
    <mergeCell ref="Y74:Z74"/>
    <mergeCell ref="AO74:AP74"/>
    <mergeCell ref="AG73:AK73"/>
    <mergeCell ref="AG74:AK74"/>
    <mergeCell ref="W75:X75"/>
    <mergeCell ref="Y75:Z75"/>
    <mergeCell ref="AO75:AP75"/>
    <mergeCell ref="W76:X76"/>
    <mergeCell ref="Y76:Z76"/>
    <mergeCell ref="AO76:AP76"/>
    <mergeCell ref="AG75:AK75"/>
    <mergeCell ref="AG76:AK76"/>
    <mergeCell ref="W77:X77"/>
    <mergeCell ref="Y77:Z77"/>
    <mergeCell ref="AO77:AP77"/>
    <mergeCell ref="Y78:Z78"/>
    <mergeCell ref="AO78:AP78"/>
    <mergeCell ref="AG77:AK77"/>
    <mergeCell ref="AG78:AK78"/>
    <mergeCell ref="AA78:AE78"/>
    <mergeCell ref="V78:X78"/>
    <mergeCell ref="W80:Y80"/>
    <mergeCell ref="Z80:AB80"/>
    <mergeCell ref="AE80:AI80"/>
    <mergeCell ref="AJ80:AN80"/>
    <mergeCell ref="W82:Y82"/>
    <mergeCell ref="Z82:AB82"/>
    <mergeCell ref="AE82:AI82"/>
    <mergeCell ref="AJ82:AN82"/>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D7" sqref="D7"/>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120</v>
      </c>
      <c r="B1" s="167" t="s">
        <v>185</v>
      </c>
      <c r="C1" s="165" t="s">
        <v>121</v>
      </c>
      <c r="D1" s="166" t="s">
        <v>122</v>
      </c>
      <c r="E1" s="347" t="s">
        <v>184</v>
      </c>
      <c r="F1" s="347"/>
      <c r="G1" s="347"/>
      <c r="H1" s="115" t="s">
        <v>123</v>
      </c>
      <c r="I1" s="170" t="s">
        <v>186</v>
      </c>
      <c r="J1" s="109" t="s">
        <v>120</v>
      </c>
      <c r="K1" s="206" t="s">
        <v>185</v>
      </c>
      <c r="L1" s="114" t="s">
        <v>121</v>
      </c>
      <c r="M1" s="116" t="s">
        <v>122</v>
      </c>
      <c r="N1" s="342" t="s">
        <v>184</v>
      </c>
      <c r="O1" s="342"/>
      <c r="P1" s="342"/>
      <c r="Q1" s="116" t="s">
        <v>123</v>
      </c>
      <c r="R1" s="174" t="s">
        <v>186</v>
      </c>
    </row>
    <row r="2" spans="1:18" ht="18" customHeight="1">
      <c r="A2" s="107" t="s">
        <v>124</v>
      </c>
      <c r="B2" s="110"/>
      <c r="C2" s="110"/>
      <c r="D2" s="205"/>
      <c r="E2" s="346"/>
      <c r="F2" s="344"/>
      <c r="G2" s="345"/>
      <c r="H2" s="202"/>
      <c r="I2" s="163"/>
      <c r="J2" s="107" t="s">
        <v>125</v>
      </c>
      <c r="K2" s="110"/>
      <c r="L2" s="110"/>
      <c r="M2" s="207"/>
      <c r="N2" s="343"/>
      <c r="O2" s="344"/>
      <c r="P2" s="345"/>
      <c r="Q2" s="204"/>
      <c r="R2" s="163"/>
    </row>
    <row r="3" spans="1:18" ht="18" customHeight="1">
      <c r="A3" s="107" t="s">
        <v>124</v>
      </c>
      <c r="B3" s="110"/>
      <c r="C3" s="110"/>
      <c r="D3" s="205"/>
      <c r="E3" s="346"/>
      <c r="F3" s="344"/>
      <c r="G3" s="345"/>
      <c r="H3" s="202"/>
      <c r="I3" s="202"/>
      <c r="J3" s="107" t="s">
        <v>125</v>
      </c>
      <c r="K3" s="111"/>
      <c r="L3" s="111"/>
      <c r="M3" s="118"/>
      <c r="N3" s="324"/>
      <c r="O3" s="325"/>
      <c r="P3" s="326"/>
      <c r="Q3" s="171"/>
      <c r="R3" s="147"/>
    </row>
    <row r="4" spans="1:18" ht="18" customHeight="1">
      <c r="A4" s="107" t="s">
        <v>124</v>
      </c>
      <c r="B4" s="111"/>
      <c r="C4" s="111"/>
      <c r="D4" s="205"/>
      <c r="E4" s="346"/>
      <c r="F4" s="344"/>
      <c r="G4" s="345"/>
      <c r="H4" s="202"/>
      <c r="I4" s="163"/>
      <c r="J4" s="107" t="s">
        <v>125</v>
      </c>
      <c r="K4" s="111"/>
      <c r="L4" s="111"/>
      <c r="M4" s="118"/>
      <c r="N4" s="341"/>
      <c r="O4" s="325"/>
      <c r="P4" s="326"/>
      <c r="Q4" s="171"/>
      <c r="R4" s="147"/>
    </row>
    <row r="5" spans="1:18" ht="18" customHeight="1">
      <c r="A5" s="107" t="s">
        <v>124</v>
      </c>
      <c r="B5" s="110"/>
      <c r="C5" s="111"/>
      <c r="D5" s="205"/>
      <c r="E5" s="338"/>
      <c r="F5" s="338"/>
      <c r="G5" s="338"/>
      <c r="H5" s="202"/>
      <c r="I5" s="202"/>
      <c r="J5" s="107" t="s">
        <v>125</v>
      </c>
      <c r="K5" s="110"/>
      <c r="L5" s="110"/>
      <c r="M5" s="110"/>
      <c r="N5" s="324"/>
      <c r="O5" s="325"/>
      <c r="P5" s="326"/>
      <c r="Q5" s="171"/>
      <c r="R5" s="147"/>
    </row>
    <row r="6" spans="1:18" ht="18" customHeight="1">
      <c r="A6" s="110" t="s">
        <v>124</v>
      </c>
      <c r="B6" s="110"/>
      <c r="C6" s="110"/>
      <c r="D6" s="172"/>
      <c r="E6" s="338"/>
      <c r="F6" s="338"/>
      <c r="G6" s="338"/>
      <c r="H6" s="202"/>
      <c r="I6" s="163"/>
      <c r="J6" s="107" t="s">
        <v>125</v>
      </c>
      <c r="K6" s="110"/>
      <c r="L6" s="110"/>
      <c r="M6" s="110"/>
      <c r="N6" s="324"/>
      <c r="O6" s="325"/>
      <c r="P6" s="326"/>
      <c r="Q6" s="171"/>
      <c r="R6" s="147"/>
    </row>
    <row r="7" spans="1:18" ht="18" customHeight="1">
      <c r="A7" s="110" t="s">
        <v>124</v>
      </c>
      <c r="B7" s="110"/>
      <c r="C7" s="110"/>
      <c r="D7" s="172"/>
      <c r="E7" s="338"/>
      <c r="F7" s="338"/>
      <c r="G7" s="338"/>
      <c r="H7" s="202"/>
      <c r="I7" s="168"/>
      <c r="J7" s="107" t="s">
        <v>125</v>
      </c>
      <c r="K7" s="110"/>
      <c r="L7" s="110"/>
      <c r="M7" s="110"/>
      <c r="N7" s="324"/>
      <c r="O7" s="325"/>
      <c r="P7" s="326"/>
      <c r="Q7" s="171"/>
      <c r="R7" s="148"/>
    </row>
    <row r="8" spans="1:18" ht="18" customHeight="1">
      <c r="A8" s="110" t="s">
        <v>124</v>
      </c>
      <c r="B8" s="110"/>
      <c r="C8" s="110"/>
      <c r="D8" s="172"/>
      <c r="E8" s="338"/>
      <c r="F8" s="338"/>
      <c r="G8" s="338"/>
      <c r="H8" s="202"/>
      <c r="I8" s="163"/>
      <c r="J8" s="117" t="s">
        <v>125</v>
      </c>
      <c r="K8" s="110"/>
      <c r="L8" s="110"/>
      <c r="M8" s="110"/>
      <c r="N8" s="324"/>
      <c r="O8" s="325"/>
      <c r="P8" s="326"/>
      <c r="Q8" s="201"/>
      <c r="R8" s="148"/>
    </row>
    <row r="9" spans="1:18" ht="18" customHeight="1">
      <c r="A9" s="110" t="s">
        <v>124</v>
      </c>
      <c r="B9" s="110"/>
      <c r="C9" s="110"/>
      <c r="D9" s="172"/>
      <c r="E9" s="338"/>
      <c r="F9" s="338"/>
      <c r="G9" s="338"/>
      <c r="H9" s="202"/>
      <c r="I9" s="168"/>
      <c r="J9" s="117" t="s">
        <v>125</v>
      </c>
      <c r="K9" s="110"/>
      <c r="L9" s="110"/>
      <c r="M9" s="110"/>
      <c r="N9" s="324"/>
      <c r="O9" s="325"/>
      <c r="P9" s="326"/>
      <c r="Q9" s="172"/>
      <c r="R9" s="148"/>
    </row>
    <row r="10" spans="1:18" ht="18" customHeight="1">
      <c r="A10" s="110" t="s">
        <v>124</v>
      </c>
      <c r="B10" s="110"/>
      <c r="C10" s="110"/>
      <c r="D10" s="172"/>
      <c r="E10" s="338"/>
      <c r="F10" s="338"/>
      <c r="G10" s="338"/>
      <c r="H10" s="202"/>
      <c r="I10" s="163"/>
      <c r="J10" s="117" t="s">
        <v>125</v>
      </c>
      <c r="K10" s="110"/>
      <c r="L10" s="110"/>
      <c r="M10" s="110"/>
      <c r="N10" s="324"/>
      <c r="O10" s="325"/>
      <c r="P10" s="326"/>
      <c r="Q10" s="172"/>
      <c r="R10" s="148"/>
    </row>
    <row r="11" spans="1:18" ht="18" customHeight="1">
      <c r="A11" s="110" t="s">
        <v>124</v>
      </c>
      <c r="B11" s="110"/>
      <c r="C11" s="110"/>
      <c r="D11" s="172"/>
      <c r="E11" s="338"/>
      <c r="F11" s="338"/>
      <c r="G11" s="338"/>
      <c r="H11" s="202"/>
      <c r="I11" s="168"/>
      <c r="J11" s="117" t="s">
        <v>125</v>
      </c>
      <c r="K11" s="110"/>
      <c r="L11" s="110"/>
      <c r="M11" s="110"/>
      <c r="N11" s="324"/>
      <c r="O11" s="325"/>
      <c r="P11" s="326"/>
      <c r="Q11" s="172"/>
      <c r="R11" s="148"/>
    </row>
    <row r="12" spans="1:18" ht="18" customHeight="1">
      <c r="A12" s="110" t="s">
        <v>124</v>
      </c>
      <c r="B12" s="110"/>
      <c r="C12" s="110"/>
      <c r="D12" s="172"/>
      <c r="E12" s="338"/>
      <c r="F12" s="338"/>
      <c r="G12" s="338"/>
      <c r="H12" s="202"/>
      <c r="I12" s="163"/>
      <c r="J12" s="117" t="s">
        <v>125</v>
      </c>
      <c r="K12" s="110"/>
      <c r="L12" s="110"/>
      <c r="M12" s="110"/>
      <c r="N12" s="324"/>
      <c r="O12" s="325"/>
      <c r="P12" s="326"/>
      <c r="Q12" s="172"/>
      <c r="R12" s="148"/>
    </row>
    <row r="13" spans="1:18" ht="18" customHeight="1">
      <c r="A13" s="110" t="s">
        <v>124</v>
      </c>
      <c r="B13" s="110"/>
      <c r="C13" s="110"/>
      <c r="D13" s="172"/>
      <c r="E13" s="338"/>
      <c r="F13" s="338"/>
      <c r="G13" s="338"/>
      <c r="H13" s="203"/>
      <c r="I13" s="168"/>
      <c r="J13" s="117" t="s">
        <v>125</v>
      </c>
      <c r="K13" s="110"/>
      <c r="L13" s="110"/>
      <c r="M13" s="110"/>
      <c r="N13" s="324"/>
      <c r="O13" s="325"/>
      <c r="P13" s="326"/>
      <c r="Q13" s="172"/>
      <c r="R13" s="148"/>
    </row>
    <row r="14" spans="1:18" ht="18" customHeight="1">
      <c r="A14" s="110" t="s">
        <v>124</v>
      </c>
      <c r="B14" s="110"/>
      <c r="C14" s="110"/>
      <c r="D14" s="172"/>
      <c r="E14" s="338"/>
      <c r="F14" s="338"/>
      <c r="G14" s="338"/>
      <c r="H14" s="203"/>
      <c r="I14" s="163"/>
      <c r="J14" s="117" t="s">
        <v>125</v>
      </c>
      <c r="K14" s="110"/>
      <c r="L14" s="110"/>
      <c r="M14" s="110"/>
      <c r="N14" s="324"/>
      <c r="O14" s="325"/>
      <c r="P14" s="326"/>
      <c r="Q14" s="172"/>
      <c r="R14" s="148"/>
    </row>
    <row r="15" spans="1:18" ht="18" customHeight="1">
      <c r="A15" s="110" t="s">
        <v>124</v>
      </c>
      <c r="B15" s="110"/>
      <c r="C15" s="110"/>
      <c r="D15" s="110"/>
      <c r="E15" s="339"/>
      <c r="F15" s="340"/>
      <c r="G15" s="340"/>
      <c r="H15" s="110"/>
      <c r="I15" s="168"/>
      <c r="J15" s="117" t="s">
        <v>125</v>
      </c>
      <c r="K15" s="110"/>
      <c r="L15" s="110"/>
      <c r="M15" s="110"/>
      <c r="N15" s="324"/>
      <c r="O15" s="325"/>
      <c r="P15" s="326"/>
      <c r="Q15" s="172"/>
      <c r="R15" s="148"/>
    </row>
    <row r="16" spans="1:18" ht="18" customHeight="1">
      <c r="A16" s="110" t="s">
        <v>124</v>
      </c>
      <c r="B16" s="110"/>
      <c r="C16" s="110"/>
      <c r="D16" s="110"/>
      <c r="E16" s="336"/>
      <c r="F16" s="337"/>
      <c r="G16" s="337"/>
      <c r="H16" s="110"/>
      <c r="I16" s="163"/>
      <c r="J16" s="117" t="s">
        <v>125</v>
      </c>
      <c r="K16" s="110"/>
      <c r="L16" s="110"/>
      <c r="M16" s="110"/>
      <c r="N16" s="324"/>
      <c r="O16" s="325"/>
      <c r="P16" s="326"/>
      <c r="Q16" s="172"/>
      <c r="R16" s="148"/>
    </row>
    <row r="17" spans="1:18" ht="18" customHeight="1">
      <c r="A17" s="107" t="s">
        <v>124</v>
      </c>
      <c r="B17" s="110"/>
      <c r="C17" s="111"/>
      <c r="D17" s="118"/>
      <c r="E17" s="336"/>
      <c r="F17" s="337"/>
      <c r="G17" s="337"/>
      <c r="H17" s="118"/>
      <c r="I17" s="168"/>
      <c r="J17" s="107" t="s">
        <v>125</v>
      </c>
      <c r="K17" s="111"/>
      <c r="L17" s="111"/>
      <c r="M17" s="118"/>
      <c r="N17" s="324"/>
      <c r="O17" s="325"/>
      <c r="P17" s="326"/>
      <c r="Q17" s="171"/>
      <c r="R17" s="147"/>
    </row>
    <row r="18" spans="1:18" ht="18" customHeight="1">
      <c r="A18" s="107" t="s">
        <v>124</v>
      </c>
      <c r="B18" s="110"/>
      <c r="C18" s="111"/>
      <c r="D18" s="118"/>
      <c r="E18" s="336"/>
      <c r="F18" s="337"/>
      <c r="G18" s="337"/>
      <c r="H18" s="118"/>
      <c r="I18" s="163"/>
      <c r="J18" s="107" t="s">
        <v>125</v>
      </c>
      <c r="K18" s="112"/>
      <c r="L18" s="111"/>
      <c r="M18" s="118"/>
      <c r="N18" s="324"/>
      <c r="O18" s="325"/>
      <c r="P18" s="326"/>
      <c r="Q18" s="171"/>
      <c r="R18" s="147"/>
    </row>
    <row r="19" spans="1:18" ht="18" customHeight="1">
      <c r="A19" s="107" t="s">
        <v>124</v>
      </c>
      <c r="B19" s="110"/>
      <c r="C19" s="111"/>
      <c r="D19" s="118"/>
      <c r="E19" s="336"/>
      <c r="F19" s="337"/>
      <c r="G19" s="337"/>
      <c r="H19" s="118"/>
      <c r="I19" s="168"/>
      <c r="J19" s="107" t="s">
        <v>125</v>
      </c>
      <c r="K19" s="111"/>
      <c r="L19" s="111"/>
      <c r="M19" s="118"/>
      <c r="N19" s="324"/>
      <c r="O19" s="325"/>
      <c r="P19" s="326"/>
      <c r="Q19" s="171"/>
      <c r="R19" s="147"/>
    </row>
    <row r="20" spans="1:18" ht="18" customHeight="1">
      <c r="A20" s="107" t="s">
        <v>124</v>
      </c>
      <c r="B20" s="110"/>
      <c r="C20" s="111"/>
      <c r="D20" s="118"/>
      <c r="E20" s="336"/>
      <c r="F20" s="337"/>
      <c r="G20" s="337"/>
      <c r="H20" s="118"/>
      <c r="I20" s="163"/>
      <c r="J20" s="107" t="s">
        <v>125</v>
      </c>
      <c r="K20" s="111"/>
      <c r="L20" s="111"/>
      <c r="M20" s="118"/>
      <c r="N20" s="324"/>
      <c r="O20" s="325"/>
      <c r="P20" s="326"/>
      <c r="Q20" s="171"/>
      <c r="R20" s="147"/>
    </row>
    <row r="21" spans="1:18" ht="18" customHeight="1">
      <c r="A21" s="107" t="s">
        <v>124</v>
      </c>
      <c r="B21" s="110"/>
      <c r="C21" s="111"/>
      <c r="D21" s="118"/>
      <c r="E21" s="336"/>
      <c r="F21" s="337"/>
      <c r="G21" s="337"/>
      <c r="H21" s="118"/>
      <c r="I21" s="168"/>
      <c r="J21" s="107" t="s">
        <v>125</v>
      </c>
      <c r="K21" s="111"/>
      <c r="L21" s="111"/>
      <c r="M21" s="118"/>
      <c r="N21" s="324"/>
      <c r="O21" s="325"/>
      <c r="P21" s="326"/>
      <c r="Q21" s="171"/>
      <c r="R21" s="147"/>
    </row>
    <row r="22" spans="1:18" ht="18" customHeight="1">
      <c r="A22" s="107" t="s">
        <v>124</v>
      </c>
      <c r="B22" s="111"/>
      <c r="C22" s="111"/>
      <c r="D22" s="118"/>
      <c r="E22" s="330"/>
      <c r="F22" s="331"/>
      <c r="G22" s="332"/>
      <c r="H22" s="118"/>
      <c r="I22" s="168"/>
      <c r="J22" s="107" t="s">
        <v>125</v>
      </c>
      <c r="K22" s="111"/>
      <c r="L22" s="111"/>
      <c r="M22" s="118"/>
      <c r="N22" s="324"/>
      <c r="O22" s="325"/>
      <c r="P22" s="326"/>
      <c r="Q22" s="171"/>
      <c r="R22" s="147"/>
    </row>
    <row r="23" spans="1:18" ht="18" customHeight="1">
      <c r="A23" s="107" t="s">
        <v>124</v>
      </c>
      <c r="B23" s="111"/>
      <c r="C23" s="111"/>
      <c r="D23" s="118"/>
      <c r="E23" s="330"/>
      <c r="F23" s="331"/>
      <c r="G23" s="332"/>
      <c r="H23" s="118"/>
      <c r="I23" s="168"/>
      <c r="J23" s="107" t="s">
        <v>125</v>
      </c>
      <c r="K23" s="111"/>
      <c r="L23" s="111"/>
      <c r="M23" s="118"/>
      <c r="N23" s="324"/>
      <c r="O23" s="325"/>
      <c r="P23" s="326"/>
      <c r="Q23" s="171"/>
      <c r="R23" s="147"/>
    </row>
    <row r="24" spans="1:18" ht="18" customHeight="1">
      <c r="A24" s="107" t="s">
        <v>124</v>
      </c>
      <c r="B24" s="112"/>
      <c r="C24" s="111"/>
      <c r="D24" s="118"/>
      <c r="E24" s="330"/>
      <c r="F24" s="331"/>
      <c r="G24" s="332"/>
      <c r="H24" s="118"/>
      <c r="I24" s="168"/>
      <c r="J24" s="107" t="s">
        <v>125</v>
      </c>
      <c r="K24" s="112"/>
      <c r="L24" s="111"/>
      <c r="M24" s="118"/>
      <c r="N24" s="324"/>
      <c r="O24" s="325"/>
      <c r="P24" s="326"/>
      <c r="Q24" s="171"/>
      <c r="R24" s="147"/>
    </row>
    <row r="25" spans="1:18" ht="18" customHeight="1">
      <c r="A25" s="107" t="s">
        <v>124</v>
      </c>
      <c r="B25" s="111"/>
      <c r="C25" s="111"/>
      <c r="D25" s="118"/>
      <c r="E25" s="330"/>
      <c r="F25" s="331"/>
      <c r="G25" s="332"/>
      <c r="H25" s="118"/>
      <c r="I25" s="168"/>
      <c r="J25" s="107" t="s">
        <v>125</v>
      </c>
      <c r="K25" s="111"/>
      <c r="L25" s="111"/>
      <c r="M25" s="118"/>
      <c r="N25" s="324"/>
      <c r="O25" s="325"/>
      <c r="P25" s="326"/>
      <c r="Q25" s="171"/>
      <c r="R25" s="147"/>
    </row>
    <row r="26" spans="1:18" ht="18" customHeight="1">
      <c r="A26" s="107" t="s">
        <v>124</v>
      </c>
      <c r="B26" s="111"/>
      <c r="C26" s="111"/>
      <c r="D26" s="118"/>
      <c r="E26" s="330"/>
      <c r="F26" s="331"/>
      <c r="G26" s="332"/>
      <c r="H26" s="118"/>
      <c r="I26" s="168"/>
      <c r="J26" s="107" t="s">
        <v>125</v>
      </c>
      <c r="K26" s="111"/>
      <c r="L26" s="111"/>
      <c r="M26" s="118"/>
      <c r="N26" s="324"/>
      <c r="O26" s="325"/>
      <c r="P26" s="326"/>
      <c r="Q26" s="171"/>
      <c r="R26" s="147"/>
    </row>
    <row r="27" spans="1:18" ht="18" customHeight="1">
      <c r="A27" s="107" t="s">
        <v>124</v>
      </c>
      <c r="B27" s="111"/>
      <c r="C27" s="111"/>
      <c r="D27" s="118"/>
      <c r="E27" s="330"/>
      <c r="F27" s="331"/>
      <c r="G27" s="332"/>
      <c r="H27" s="118"/>
      <c r="I27" s="168"/>
      <c r="J27" s="107" t="s">
        <v>125</v>
      </c>
      <c r="K27" s="111"/>
      <c r="L27" s="111"/>
      <c r="M27" s="118"/>
      <c r="N27" s="324"/>
      <c r="O27" s="325"/>
      <c r="P27" s="326"/>
      <c r="Q27" s="171"/>
      <c r="R27" s="147"/>
    </row>
    <row r="28" spans="1:18" ht="18" customHeight="1">
      <c r="A28" s="107" t="s">
        <v>124</v>
      </c>
      <c r="B28" s="111"/>
      <c r="C28" s="111"/>
      <c r="D28" s="118"/>
      <c r="E28" s="330"/>
      <c r="F28" s="331"/>
      <c r="G28" s="332"/>
      <c r="H28" s="118"/>
      <c r="I28" s="168"/>
      <c r="J28" s="107" t="s">
        <v>125</v>
      </c>
      <c r="K28" s="111"/>
      <c r="L28" s="111"/>
      <c r="M28" s="118"/>
      <c r="N28" s="324"/>
      <c r="O28" s="325"/>
      <c r="P28" s="326"/>
      <c r="Q28" s="171"/>
      <c r="R28" s="147"/>
    </row>
    <row r="29" spans="1:18" ht="18" customHeight="1">
      <c r="A29" s="107" t="s">
        <v>124</v>
      </c>
      <c r="B29" s="111"/>
      <c r="C29" s="111"/>
      <c r="D29" s="118"/>
      <c r="E29" s="330"/>
      <c r="F29" s="331"/>
      <c r="G29" s="332"/>
      <c r="H29" s="118"/>
      <c r="I29" s="168"/>
      <c r="J29" s="107" t="s">
        <v>125</v>
      </c>
      <c r="K29" s="111"/>
      <c r="L29" s="111"/>
      <c r="M29" s="118"/>
      <c r="N29" s="324"/>
      <c r="O29" s="325"/>
      <c r="P29" s="326"/>
      <c r="Q29" s="171"/>
      <c r="R29" s="147"/>
    </row>
    <row r="30" spans="1:18" ht="18" customHeight="1">
      <c r="A30" s="107" t="s">
        <v>124</v>
      </c>
      <c r="B30" s="111"/>
      <c r="C30" s="111"/>
      <c r="D30" s="118"/>
      <c r="E30" s="330"/>
      <c r="F30" s="331"/>
      <c r="G30" s="332"/>
      <c r="H30" s="118"/>
      <c r="I30" s="168"/>
      <c r="J30" s="107" t="s">
        <v>125</v>
      </c>
      <c r="K30" s="111"/>
      <c r="L30" s="111"/>
      <c r="M30" s="118"/>
      <c r="N30" s="324"/>
      <c r="O30" s="325"/>
      <c r="P30" s="326"/>
      <c r="Q30" s="171"/>
      <c r="R30" s="147"/>
    </row>
    <row r="31" spans="1:18" ht="18" customHeight="1">
      <c r="A31" s="107" t="s">
        <v>124</v>
      </c>
      <c r="B31" s="111"/>
      <c r="C31" s="111"/>
      <c r="D31" s="118"/>
      <c r="E31" s="330"/>
      <c r="F31" s="331"/>
      <c r="G31" s="332"/>
      <c r="H31" s="118"/>
      <c r="I31" s="168"/>
      <c r="J31" s="107" t="s">
        <v>125</v>
      </c>
      <c r="K31" s="111"/>
      <c r="L31" s="111"/>
      <c r="M31" s="118"/>
      <c r="N31" s="324"/>
      <c r="O31" s="325"/>
      <c r="P31" s="326"/>
      <c r="Q31" s="171"/>
      <c r="R31" s="147"/>
    </row>
    <row r="32" spans="1:18" ht="18" customHeight="1">
      <c r="A32" s="107" t="s">
        <v>124</v>
      </c>
      <c r="B32" s="111"/>
      <c r="C32" s="111"/>
      <c r="D32" s="118"/>
      <c r="E32" s="330"/>
      <c r="F32" s="331"/>
      <c r="G32" s="332"/>
      <c r="H32" s="118"/>
      <c r="I32" s="168"/>
      <c r="J32" s="107" t="s">
        <v>125</v>
      </c>
      <c r="K32" s="111"/>
      <c r="L32" s="111"/>
      <c r="M32" s="118"/>
      <c r="N32" s="324"/>
      <c r="O32" s="325"/>
      <c r="P32" s="326"/>
      <c r="Q32" s="171"/>
      <c r="R32" s="147"/>
    </row>
    <row r="33" spans="1:18" ht="18" customHeight="1">
      <c r="A33" s="107" t="s">
        <v>124</v>
      </c>
      <c r="B33" s="112"/>
      <c r="C33" s="111"/>
      <c r="D33" s="118"/>
      <c r="E33" s="330"/>
      <c r="F33" s="331"/>
      <c r="G33" s="332"/>
      <c r="H33" s="118"/>
      <c r="I33" s="168"/>
      <c r="J33" s="107" t="s">
        <v>125</v>
      </c>
      <c r="K33" s="112"/>
      <c r="L33" s="111"/>
      <c r="M33" s="118"/>
      <c r="N33" s="324"/>
      <c r="O33" s="325"/>
      <c r="P33" s="326"/>
      <c r="Q33" s="171"/>
      <c r="R33" s="147"/>
    </row>
    <row r="34" spans="1:18" ht="18" customHeight="1">
      <c r="A34" s="107" t="s">
        <v>124</v>
      </c>
      <c r="B34" s="111"/>
      <c r="C34" s="111"/>
      <c r="D34" s="118"/>
      <c r="E34" s="330"/>
      <c r="F34" s="331"/>
      <c r="G34" s="332"/>
      <c r="H34" s="118"/>
      <c r="I34" s="168"/>
      <c r="J34" s="107" t="s">
        <v>125</v>
      </c>
      <c r="K34" s="111"/>
      <c r="L34" s="111"/>
      <c r="M34" s="118"/>
      <c r="N34" s="324"/>
      <c r="O34" s="325"/>
      <c r="P34" s="326"/>
      <c r="Q34" s="171"/>
      <c r="R34" s="147"/>
    </row>
    <row r="35" spans="1:18" ht="18" customHeight="1">
      <c r="A35" s="107" t="s">
        <v>124</v>
      </c>
      <c r="B35" s="111"/>
      <c r="C35" s="111"/>
      <c r="D35" s="118"/>
      <c r="E35" s="330"/>
      <c r="F35" s="331"/>
      <c r="G35" s="332"/>
      <c r="H35" s="118"/>
      <c r="I35" s="168"/>
      <c r="J35" s="107" t="s">
        <v>125</v>
      </c>
      <c r="K35" s="111"/>
      <c r="L35" s="111"/>
      <c r="M35" s="118"/>
      <c r="N35" s="324"/>
      <c r="O35" s="325"/>
      <c r="P35" s="326"/>
      <c r="Q35" s="171"/>
      <c r="R35" s="147"/>
    </row>
    <row r="36" spans="1:18" ht="18" customHeight="1">
      <c r="A36" s="107" t="s">
        <v>124</v>
      </c>
      <c r="B36" s="111"/>
      <c r="C36" s="111"/>
      <c r="D36" s="118"/>
      <c r="E36" s="330"/>
      <c r="F36" s="331"/>
      <c r="G36" s="332"/>
      <c r="H36" s="118"/>
      <c r="I36" s="168"/>
      <c r="J36" s="107" t="s">
        <v>125</v>
      </c>
      <c r="K36" s="111"/>
      <c r="L36" s="111"/>
      <c r="M36" s="118"/>
      <c r="N36" s="324"/>
      <c r="O36" s="325"/>
      <c r="P36" s="326"/>
      <c r="Q36" s="171"/>
      <c r="R36" s="147"/>
    </row>
    <row r="37" spans="1:18" ht="18" customHeight="1">
      <c r="A37" s="107" t="s">
        <v>124</v>
      </c>
      <c r="B37" s="111"/>
      <c r="C37" s="111"/>
      <c r="D37" s="118"/>
      <c r="E37" s="330"/>
      <c r="F37" s="331"/>
      <c r="G37" s="332"/>
      <c r="H37" s="118"/>
      <c r="I37" s="168"/>
      <c r="J37" s="107" t="s">
        <v>125</v>
      </c>
      <c r="K37" s="111"/>
      <c r="L37" s="111"/>
      <c r="M37" s="118"/>
      <c r="N37" s="324"/>
      <c r="O37" s="325"/>
      <c r="P37" s="326"/>
      <c r="Q37" s="171"/>
      <c r="R37" s="147"/>
    </row>
    <row r="38" spans="1:18" ht="18" customHeight="1">
      <c r="A38" s="107" t="s">
        <v>124</v>
      </c>
      <c r="B38" s="111"/>
      <c r="C38" s="111"/>
      <c r="D38" s="118"/>
      <c r="E38" s="330"/>
      <c r="F38" s="331"/>
      <c r="G38" s="332"/>
      <c r="H38" s="118"/>
      <c r="I38" s="168"/>
      <c r="J38" s="107" t="s">
        <v>125</v>
      </c>
      <c r="K38" s="111"/>
      <c r="L38" s="111"/>
      <c r="M38" s="118"/>
      <c r="N38" s="324"/>
      <c r="O38" s="325"/>
      <c r="P38" s="326"/>
      <c r="Q38" s="171"/>
      <c r="R38" s="147"/>
    </row>
    <row r="39" spans="1:18" ht="18" customHeight="1">
      <c r="A39" s="107" t="s">
        <v>124</v>
      </c>
      <c r="B39" s="111"/>
      <c r="C39" s="111"/>
      <c r="D39" s="118"/>
      <c r="E39" s="330"/>
      <c r="F39" s="331"/>
      <c r="G39" s="332"/>
      <c r="H39" s="118"/>
      <c r="I39" s="168"/>
      <c r="J39" s="107" t="s">
        <v>125</v>
      </c>
      <c r="K39" s="111"/>
      <c r="L39" s="111"/>
      <c r="M39" s="118"/>
      <c r="N39" s="324"/>
      <c r="O39" s="325"/>
      <c r="P39" s="326"/>
      <c r="Q39" s="171"/>
      <c r="R39" s="147"/>
    </row>
    <row r="40" spans="1:18" ht="18" customHeight="1">
      <c r="A40" s="107" t="s">
        <v>124</v>
      </c>
      <c r="B40" s="111"/>
      <c r="C40" s="111"/>
      <c r="D40" s="118"/>
      <c r="E40" s="330"/>
      <c r="F40" s="331"/>
      <c r="G40" s="332"/>
      <c r="H40" s="118"/>
      <c r="I40" s="168"/>
      <c r="J40" s="107" t="s">
        <v>125</v>
      </c>
      <c r="K40" s="111"/>
      <c r="L40" s="111"/>
      <c r="M40" s="118"/>
      <c r="N40" s="324"/>
      <c r="O40" s="325"/>
      <c r="P40" s="326"/>
      <c r="Q40" s="171"/>
      <c r="R40" s="147"/>
    </row>
    <row r="41" spans="1:18" ht="18" customHeight="1">
      <c r="A41" s="107" t="s">
        <v>124</v>
      </c>
      <c r="B41" s="111"/>
      <c r="C41" s="111"/>
      <c r="D41" s="118"/>
      <c r="E41" s="330"/>
      <c r="F41" s="331"/>
      <c r="G41" s="332"/>
      <c r="H41" s="118"/>
      <c r="I41" s="168"/>
      <c r="J41" s="107" t="s">
        <v>125</v>
      </c>
      <c r="K41" s="111"/>
      <c r="L41" s="111"/>
      <c r="M41" s="118"/>
      <c r="N41" s="324"/>
      <c r="O41" s="325"/>
      <c r="P41" s="326"/>
      <c r="Q41" s="171"/>
      <c r="R41" s="147"/>
    </row>
    <row r="42" spans="1:18" ht="18" customHeight="1">
      <c r="A42" s="107" t="s">
        <v>124</v>
      </c>
      <c r="B42" s="111"/>
      <c r="C42" s="111"/>
      <c r="D42" s="118"/>
      <c r="E42" s="330"/>
      <c r="F42" s="331"/>
      <c r="G42" s="332"/>
      <c r="H42" s="118"/>
      <c r="I42" s="168"/>
      <c r="J42" s="107" t="s">
        <v>125</v>
      </c>
      <c r="K42" s="111"/>
      <c r="L42" s="111"/>
      <c r="M42" s="118"/>
      <c r="N42" s="324"/>
      <c r="O42" s="325"/>
      <c r="P42" s="326"/>
      <c r="Q42" s="171"/>
      <c r="R42" s="147"/>
    </row>
    <row r="43" spans="1:18" ht="18" customHeight="1">
      <c r="A43" s="107" t="s">
        <v>124</v>
      </c>
      <c r="B43" s="111"/>
      <c r="C43" s="111"/>
      <c r="D43" s="118"/>
      <c r="E43" s="330"/>
      <c r="F43" s="331"/>
      <c r="G43" s="332"/>
      <c r="H43" s="118"/>
      <c r="I43" s="168"/>
      <c r="J43" s="107" t="s">
        <v>125</v>
      </c>
      <c r="K43" s="111"/>
      <c r="L43" s="111"/>
      <c r="M43" s="118"/>
      <c r="N43" s="324"/>
      <c r="O43" s="325"/>
      <c r="P43" s="326"/>
      <c r="Q43" s="171"/>
      <c r="R43" s="147"/>
    </row>
    <row r="44" spans="1:18" ht="18" customHeight="1">
      <c r="A44" s="107" t="s">
        <v>124</v>
      </c>
      <c r="B44" s="111"/>
      <c r="C44" s="111"/>
      <c r="D44" s="118"/>
      <c r="E44" s="330"/>
      <c r="F44" s="331"/>
      <c r="G44" s="332"/>
      <c r="H44" s="118"/>
      <c r="I44" s="168"/>
      <c r="J44" s="107" t="s">
        <v>125</v>
      </c>
      <c r="K44" s="111"/>
      <c r="L44" s="111"/>
      <c r="M44" s="118"/>
      <c r="N44" s="324"/>
      <c r="O44" s="325"/>
      <c r="P44" s="326"/>
      <c r="Q44" s="171"/>
      <c r="R44" s="147"/>
    </row>
    <row r="45" spans="1:18" ht="18" customHeight="1">
      <c r="A45" s="107" t="s">
        <v>124</v>
      </c>
      <c r="B45" s="111"/>
      <c r="C45" s="111"/>
      <c r="D45" s="118"/>
      <c r="E45" s="330"/>
      <c r="F45" s="331"/>
      <c r="G45" s="332"/>
      <c r="H45" s="118"/>
      <c r="I45" s="168"/>
      <c r="J45" s="107" t="s">
        <v>125</v>
      </c>
      <c r="K45" s="111"/>
      <c r="L45" s="111"/>
      <c r="M45" s="118"/>
      <c r="N45" s="324"/>
      <c r="O45" s="325"/>
      <c r="P45" s="326"/>
      <c r="Q45" s="171"/>
      <c r="R45" s="147"/>
    </row>
    <row r="46" spans="1:18" ht="18" customHeight="1">
      <c r="A46" s="107" t="s">
        <v>124</v>
      </c>
      <c r="B46" s="111"/>
      <c r="C46" s="111"/>
      <c r="D46" s="118"/>
      <c r="E46" s="330"/>
      <c r="F46" s="331"/>
      <c r="G46" s="332"/>
      <c r="H46" s="118"/>
      <c r="I46" s="168"/>
      <c r="J46" s="107" t="s">
        <v>125</v>
      </c>
      <c r="K46" s="111"/>
      <c r="L46" s="111"/>
      <c r="M46" s="118"/>
      <c r="N46" s="324"/>
      <c r="O46" s="325"/>
      <c r="P46" s="326"/>
      <c r="Q46" s="171"/>
      <c r="R46" s="147"/>
    </row>
    <row r="47" spans="1:18" ht="18" customHeight="1">
      <c r="A47" s="107" t="s">
        <v>124</v>
      </c>
      <c r="B47" s="110"/>
      <c r="C47" s="110"/>
      <c r="D47" s="118"/>
      <c r="E47" s="330"/>
      <c r="F47" s="331"/>
      <c r="G47" s="332"/>
      <c r="H47" s="118"/>
      <c r="I47" s="168"/>
      <c r="J47" s="107" t="s">
        <v>125</v>
      </c>
      <c r="K47" s="110"/>
      <c r="L47" s="110"/>
      <c r="M47" s="118"/>
      <c r="N47" s="324"/>
      <c r="O47" s="325"/>
      <c r="P47" s="326"/>
      <c r="Q47" s="171"/>
      <c r="R47" s="147"/>
    </row>
    <row r="48" spans="1:18" ht="18" customHeight="1">
      <c r="A48" s="107" t="s">
        <v>124</v>
      </c>
      <c r="B48" s="111"/>
      <c r="C48" s="111"/>
      <c r="D48" s="118"/>
      <c r="E48" s="330"/>
      <c r="F48" s="331"/>
      <c r="G48" s="332"/>
      <c r="H48" s="118"/>
      <c r="I48" s="168"/>
      <c r="J48" s="107" t="s">
        <v>125</v>
      </c>
      <c r="K48" s="111"/>
      <c r="L48" s="111"/>
      <c r="M48" s="118"/>
      <c r="N48" s="324"/>
      <c r="O48" s="325"/>
      <c r="P48" s="326"/>
      <c r="Q48" s="171"/>
      <c r="R48" s="147"/>
    </row>
    <row r="49" spans="1:18" ht="18" customHeight="1">
      <c r="A49" s="107" t="s">
        <v>124</v>
      </c>
      <c r="B49" s="111"/>
      <c r="C49" s="111"/>
      <c r="D49" s="118"/>
      <c r="E49" s="330"/>
      <c r="F49" s="331"/>
      <c r="G49" s="332"/>
      <c r="H49" s="118"/>
      <c r="I49" s="168"/>
      <c r="J49" s="107" t="s">
        <v>125</v>
      </c>
      <c r="K49" s="111"/>
      <c r="L49" s="111"/>
      <c r="M49" s="118"/>
      <c r="N49" s="324"/>
      <c r="O49" s="325"/>
      <c r="P49" s="326"/>
      <c r="Q49" s="171"/>
      <c r="R49" s="147"/>
    </row>
    <row r="50" spans="1:18" ht="18" customHeight="1">
      <c r="A50" s="107" t="s">
        <v>124</v>
      </c>
      <c r="B50" s="111"/>
      <c r="C50" s="111"/>
      <c r="D50" s="118"/>
      <c r="E50" s="330"/>
      <c r="F50" s="331"/>
      <c r="G50" s="332"/>
      <c r="H50" s="118"/>
      <c r="I50" s="168"/>
      <c r="J50" s="107" t="s">
        <v>125</v>
      </c>
      <c r="K50" s="111"/>
      <c r="L50" s="111"/>
      <c r="M50" s="118"/>
      <c r="N50" s="324"/>
      <c r="O50" s="325"/>
      <c r="P50" s="326"/>
      <c r="Q50" s="171"/>
      <c r="R50" s="147"/>
    </row>
    <row r="51" spans="1:18" ht="18" customHeight="1">
      <c r="A51" s="107" t="s">
        <v>124</v>
      </c>
      <c r="B51" s="111"/>
      <c r="C51" s="111"/>
      <c r="D51" s="118"/>
      <c r="E51" s="330"/>
      <c r="F51" s="331"/>
      <c r="G51" s="332"/>
      <c r="H51" s="118"/>
      <c r="I51" s="168"/>
      <c r="J51" s="107" t="s">
        <v>125</v>
      </c>
      <c r="K51" s="111"/>
      <c r="L51" s="111"/>
      <c r="M51" s="118"/>
      <c r="N51" s="324"/>
      <c r="O51" s="325"/>
      <c r="P51" s="326"/>
      <c r="Q51" s="171"/>
      <c r="R51" s="147"/>
    </row>
    <row r="52" spans="1:18" ht="18" customHeight="1">
      <c r="A52" s="107" t="s">
        <v>124</v>
      </c>
      <c r="B52" s="111"/>
      <c r="C52" s="111"/>
      <c r="D52" s="118"/>
      <c r="E52" s="330"/>
      <c r="F52" s="331"/>
      <c r="G52" s="332"/>
      <c r="H52" s="118"/>
      <c r="I52" s="168"/>
      <c r="J52" s="107" t="s">
        <v>125</v>
      </c>
      <c r="K52" s="111"/>
      <c r="L52" s="111"/>
      <c r="M52" s="118"/>
      <c r="N52" s="324"/>
      <c r="O52" s="325"/>
      <c r="P52" s="326"/>
      <c r="Q52" s="171"/>
      <c r="R52" s="147"/>
    </row>
    <row r="53" spans="1:18" ht="18" customHeight="1">
      <c r="A53" s="107" t="s">
        <v>124</v>
      </c>
      <c r="B53" s="111"/>
      <c r="C53" s="111"/>
      <c r="D53" s="118"/>
      <c r="E53" s="330"/>
      <c r="F53" s="331"/>
      <c r="G53" s="332"/>
      <c r="H53" s="118"/>
      <c r="I53" s="168"/>
      <c r="J53" s="107" t="s">
        <v>125</v>
      </c>
      <c r="K53" s="111"/>
      <c r="L53" s="111"/>
      <c r="M53" s="118"/>
      <c r="N53" s="324"/>
      <c r="O53" s="325"/>
      <c r="P53" s="326"/>
      <c r="Q53" s="171"/>
      <c r="R53" s="147"/>
    </row>
    <row r="54" spans="1:18" ht="18" customHeight="1">
      <c r="A54" s="107" t="s">
        <v>124</v>
      </c>
      <c r="B54" s="111"/>
      <c r="C54" s="111"/>
      <c r="D54" s="118"/>
      <c r="E54" s="330"/>
      <c r="F54" s="331"/>
      <c r="G54" s="332"/>
      <c r="H54" s="118"/>
      <c r="I54" s="168"/>
      <c r="J54" s="107" t="s">
        <v>125</v>
      </c>
      <c r="K54" s="111"/>
      <c r="L54" s="111"/>
      <c r="M54" s="118"/>
      <c r="N54" s="324"/>
      <c r="O54" s="325"/>
      <c r="P54" s="326"/>
      <c r="Q54" s="171"/>
      <c r="R54" s="147"/>
    </row>
    <row r="55" spans="1:18" ht="18" customHeight="1">
      <c r="A55" s="107" t="s">
        <v>124</v>
      </c>
      <c r="B55" s="111"/>
      <c r="C55" s="111"/>
      <c r="D55" s="118"/>
      <c r="E55" s="330"/>
      <c r="F55" s="331"/>
      <c r="G55" s="332"/>
      <c r="H55" s="118"/>
      <c r="I55" s="168"/>
      <c r="J55" s="107" t="s">
        <v>125</v>
      </c>
      <c r="K55" s="111"/>
      <c r="L55" s="111"/>
      <c r="M55" s="118"/>
      <c r="N55" s="324"/>
      <c r="O55" s="325"/>
      <c r="P55" s="326"/>
      <c r="Q55" s="171"/>
      <c r="R55" s="147"/>
    </row>
    <row r="56" spans="1:18" ht="18" customHeight="1">
      <c r="A56" s="107" t="s">
        <v>124</v>
      </c>
      <c r="B56" s="111"/>
      <c r="C56" s="111"/>
      <c r="D56" s="118"/>
      <c r="E56" s="330"/>
      <c r="F56" s="331"/>
      <c r="G56" s="332"/>
      <c r="H56" s="118"/>
      <c r="I56" s="168"/>
      <c r="J56" s="107" t="s">
        <v>125</v>
      </c>
      <c r="K56" s="111"/>
      <c r="L56" s="111"/>
      <c r="M56" s="118"/>
      <c r="N56" s="324"/>
      <c r="O56" s="325"/>
      <c r="P56" s="326"/>
      <c r="Q56" s="171"/>
      <c r="R56" s="147"/>
    </row>
    <row r="57" spans="1:18" ht="18" customHeight="1">
      <c r="A57" s="107" t="s">
        <v>124</v>
      </c>
      <c r="B57" s="111"/>
      <c r="C57" s="111"/>
      <c r="D57" s="118"/>
      <c r="E57" s="330"/>
      <c r="F57" s="331"/>
      <c r="G57" s="332"/>
      <c r="H57" s="118"/>
      <c r="I57" s="168"/>
      <c r="J57" s="107" t="s">
        <v>125</v>
      </c>
      <c r="K57" s="111"/>
      <c r="L57" s="111"/>
      <c r="M57" s="118"/>
      <c r="N57" s="324"/>
      <c r="O57" s="325"/>
      <c r="P57" s="326"/>
      <c r="Q57" s="171"/>
      <c r="R57" s="147"/>
    </row>
    <row r="58" spans="1:18" ht="18" customHeight="1">
      <c r="A58" s="107" t="s">
        <v>124</v>
      </c>
      <c r="B58" s="111"/>
      <c r="C58" s="111"/>
      <c r="D58" s="118"/>
      <c r="E58" s="330"/>
      <c r="F58" s="331"/>
      <c r="G58" s="332"/>
      <c r="H58" s="118"/>
      <c r="I58" s="168"/>
      <c r="J58" s="107" t="s">
        <v>125</v>
      </c>
      <c r="K58" s="111"/>
      <c r="L58" s="111"/>
      <c r="M58" s="118"/>
      <c r="N58" s="324"/>
      <c r="O58" s="325"/>
      <c r="P58" s="326"/>
      <c r="Q58" s="171"/>
      <c r="R58" s="147"/>
    </row>
    <row r="59" spans="1:18" ht="18" customHeight="1">
      <c r="A59" s="107" t="s">
        <v>124</v>
      </c>
      <c r="B59" s="111"/>
      <c r="C59" s="111"/>
      <c r="D59" s="118"/>
      <c r="E59" s="330"/>
      <c r="F59" s="331"/>
      <c r="G59" s="332"/>
      <c r="H59" s="118"/>
      <c r="I59" s="168"/>
      <c r="J59" s="107" t="s">
        <v>125</v>
      </c>
      <c r="K59" s="111"/>
      <c r="L59" s="111"/>
      <c r="M59" s="118"/>
      <c r="N59" s="324"/>
      <c r="O59" s="325"/>
      <c r="P59" s="326"/>
      <c r="Q59" s="171"/>
      <c r="R59" s="147"/>
    </row>
    <row r="60" spans="1:18" ht="18" customHeight="1">
      <c r="A60" s="107" t="s">
        <v>124</v>
      </c>
      <c r="B60" s="111"/>
      <c r="C60" s="111"/>
      <c r="D60" s="118"/>
      <c r="E60" s="330"/>
      <c r="F60" s="331"/>
      <c r="G60" s="332"/>
      <c r="H60" s="118"/>
      <c r="I60" s="168"/>
      <c r="J60" s="107" t="s">
        <v>125</v>
      </c>
      <c r="K60" s="111"/>
      <c r="L60" s="111"/>
      <c r="M60" s="118"/>
      <c r="N60" s="324"/>
      <c r="O60" s="325"/>
      <c r="P60" s="326"/>
      <c r="Q60" s="171"/>
      <c r="R60" s="147"/>
    </row>
    <row r="61" spans="1:18" ht="18" customHeight="1" thickBot="1">
      <c r="A61" s="108" t="s">
        <v>124</v>
      </c>
      <c r="B61" s="113"/>
      <c r="C61" s="113"/>
      <c r="D61" s="119"/>
      <c r="E61" s="333"/>
      <c r="F61" s="334"/>
      <c r="G61" s="335"/>
      <c r="H61" s="119"/>
      <c r="I61" s="169"/>
      <c r="J61" s="108" t="s">
        <v>125</v>
      </c>
      <c r="K61" s="113"/>
      <c r="L61" s="113"/>
      <c r="M61" s="119"/>
      <c r="N61" s="327"/>
      <c r="O61" s="328"/>
      <c r="P61" s="329"/>
      <c r="Q61" s="173"/>
      <c r="R61" s="149"/>
    </row>
  </sheetData>
  <sheetProtection/>
  <mergeCells count="122">
    <mergeCell ref="N1:P1"/>
    <mergeCell ref="N2:P2"/>
    <mergeCell ref="E2:G2"/>
    <mergeCell ref="E3:G3"/>
    <mergeCell ref="E4:G4"/>
    <mergeCell ref="E5:G5"/>
    <mergeCell ref="E1:G1"/>
    <mergeCell ref="E6:G6"/>
    <mergeCell ref="N3:P3"/>
    <mergeCell ref="N4:P4"/>
    <mergeCell ref="N5:P5"/>
    <mergeCell ref="N6:P6"/>
    <mergeCell ref="E7:G7"/>
    <mergeCell ref="N7:P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61:G61"/>
    <mergeCell ref="E50:G50"/>
    <mergeCell ref="E51:G51"/>
    <mergeCell ref="E52:G52"/>
    <mergeCell ref="E53:G53"/>
    <mergeCell ref="E54:G54"/>
    <mergeCell ref="E55:G55"/>
    <mergeCell ref="E56:G56"/>
    <mergeCell ref="E57:G57"/>
    <mergeCell ref="E58:G58"/>
    <mergeCell ref="E59:G59"/>
    <mergeCell ref="E60:G60"/>
    <mergeCell ref="E44:G44"/>
    <mergeCell ref="E45:G45"/>
    <mergeCell ref="E46:G46"/>
    <mergeCell ref="E47:G47"/>
    <mergeCell ref="E48:G48"/>
    <mergeCell ref="E49:G49"/>
    <mergeCell ref="N8:P8"/>
    <mergeCell ref="N9:P9"/>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49:P49"/>
    <mergeCell ref="N38:P38"/>
    <mergeCell ref="N39:P39"/>
    <mergeCell ref="N40:P40"/>
    <mergeCell ref="N41:P41"/>
    <mergeCell ref="N42:P42"/>
    <mergeCell ref="N43:P43"/>
    <mergeCell ref="N61:P61"/>
    <mergeCell ref="N55:P55"/>
    <mergeCell ref="N56:P56"/>
    <mergeCell ref="N57:P57"/>
    <mergeCell ref="N58:P58"/>
    <mergeCell ref="N44:P44"/>
    <mergeCell ref="N45:P45"/>
    <mergeCell ref="N46:P46"/>
    <mergeCell ref="N47:P47"/>
    <mergeCell ref="N48:P48"/>
    <mergeCell ref="N59:P59"/>
    <mergeCell ref="N60:P60"/>
    <mergeCell ref="N50:P50"/>
    <mergeCell ref="N51:P51"/>
    <mergeCell ref="N52:P52"/>
    <mergeCell ref="N53:P53"/>
    <mergeCell ref="N54:P54"/>
  </mergeCells>
  <dataValidations count="3">
    <dataValidation allowBlank="1" showInputMessage="1" showErrorMessage="1" imeMode="off" sqref="B2:B61 K2:K61 E2:I61 N2:R61"/>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Administrator</cp:lastModifiedBy>
  <cp:lastPrinted>2014-04-28T02:31:13Z</cp:lastPrinted>
  <dcterms:created xsi:type="dcterms:W3CDTF">2009-03-04T01:02:54Z</dcterms:created>
  <dcterms:modified xsi:type="dcterms:W3CDTF">2016-04-12T05:16:33Z</dcterms:modified>
  <cp:category/>
  <cp:version/>
  <cp:contentType/>
  <cp:contentStatus/>
</cp:coreProperties>
</file>