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0"/>
  </bookViews>
  <sheets>
    <sheet name="エントリーについての注意と手順" sheetId="1" r:id="rId1"/>
    <sheet name="個人種目申込一覧表" sheetId="2" r:id="rId2"/>
    <sheet name="リレー申込票" sheetId="3" r:id="rId3"/>
    <sheet name="所属一覧" sheetId="4" r:id="rId4"/>
  </sheets>
  <externalReferences>
    <externalReference r:id="rId7"/>
  </externalReferences>
  <definedNames>
    <definedName name="_５年女子">'個人種目申込一覧表'!$AA$19:$AA$23</definedName>
    <definedName name="_５年男子">'個人種目申込一覧表'!$Z$19:$Z$23</definedName>
    <definedName name="_６年女子">'個人種目申込一覧表'!$Y$19:$Y$23</definedName>
    <definedName name="_６年男子">'個人種目申込一覧表'!$X$19:$X$23</definedName>
    <definedName name="_xlnm.Print_Area" localSheetId="0">'エントリーについての注意と手順'!$A$1:$G$69</definedName>
    <definedName name="_xlnm.Print_Area" localSheetId="2">'リレー申込票'!$A:$J</definedName>
    <definedName name="_xlnm.Print_Area" localSheetId="1">'個人種目申込一覧表'!$A:$I</definedName>
    <definedName name="ｸﾗｽ">'リレー申込票'!$W$15:$Y$15</definedName>
    <definedName name="リレークラス">'[1]リレー申込票'!$T$15:$W$15</definedName>
    <definedName name="学年">'個人種目申込一覧表'!$V$26:$AA$26</definedName>
    <definedName name="共通女子">'個人種目申込一覧表'!$W$19:$W$23</definedName>
    <definedName name="共通男子">'個人種目申込一覧表'!$V$19:$V$23</definedName>
    <definedName name="五年女子">'個人種目申込一覧表'!$AA$19:$AA$23</definedName>
    <definedName name="五年男子">'個人種目申込一覧表'!$Z$19:$Z$23</definedName>
    <definedName name="混合">'リレー申込票'!$Y$16:$Y$17</definedName>
    <definedName name="女子">'リレー申込票'!$X$16:$X$17</definedName>
    <definedName name="女子_5年">'個人種目申込一覧表'!$AA$19:$AA$23</definedName>
    <definedName name="女子_6年">'個人種目申込一覧表'!$Y$19:$Y$23</definedName>
    <definedName name="女子5年">'個人種目申込一覧表'!$AA$19</definedName>
    <definedName name="女子6年">'個人種目申込一覧表'!$Y$19</definedName>
    <definedName name="性">'[1]個人種目申込一覧表'!$U$20:$X$20</definedName>
    <definedName name="性別">'個人種目申込一覧表'!$V$18:$AA$18</definedName>
    <definedName name="男子">'リレー申込票'!$W$16:$W$17</definedName>
    <definedName name="男子_5年">'個人種目申込一覧表'!$Z$19:$Z$23</definedName>
    <definedName name="男子_6年">'個人種目申込一覧表'!$X$19:$X$23</definedName>
    <definedName name="男子5年">'個人種目申込一覧表'!$Z$19</definedName>
    <definedName name="男子6年">'個人種目申込一覧表'!$X$19</definedName>
    <definedName name="六年女子">'個人種目申込一覧表'!$Y$19:$Y$23</definedName>
    <definedName name="六年男子">'個人種目申込一覧表'!$X$19:$X$23</definedName>
  </definedNames>
  <calcPr fullCalcOnLoad="1"/>
</workbook>
</file>

<file path=xl/comments2.xml><?xml version="1.0" encoding="utf-8"?>
<comments xmlns="http://schemas.openxmlformats.org/spreadsheetml/2006/main">
  <authors>
    <author>Kouichi Aoyama</author>
  </authors>
  <commentList>
    <comment ref="F4" authorId="0">
      <text>
        <r>
          <rPr>
            <b/>
            <sz val="14"/>
            <rFont val="ＭＳ Ｐゴシック"/>
            <family val="3"/>
          </rPr>
          <t>「小」は入れないでください
プロ・賞状等に反映されます</t>
        </r>
      </text>
    </comment>
    <comment ref="H4" authorId="0">
      <text>
        <r>
          <rPr>
            <b/>
            <sz val="14"/>
            <rFont val="ＭＳ Ｐゴシック"/>
            <family val="3"/>
          </rPr>
          <t>「ｼｮｳ」は入れないでください</t>
        </r>
      </text>
    </comment>
  </commentList>
</comments>
</file>

<file path=xl/sharedStrings.xml><?xml version="1.0" encoding="utf-8"?>
<sst xmlns="http://schemas.openxmlformats.org/spreadsheetml/2006/main" count="274" uniqueCount="154">
  <si>
    <t>申　込
責任者</t>
  </si>
  <si>
    <t>氏名</t>
  </si>
  <si>
    <t>Ｎｏ．</t>
  </si>
  <si>
    <t>性別
/ｸﾗｽ</t>
  </si>
  <si>
    <t>学年</t>
  </si>
  <si>
    <t>《実施個人種目一覧》</t>
  </si>
  <si>
    <t>走高跳</t>
  </si>
  <si>
    <t>リレー申込票</t>
  </si>
  <si>
    <t>長野陸上競技協会　</t>
  </si>
  <si>
    <t>氏名
／下段（ｶﾅ）</t>
  </si>
  <si>
    <t>申込種目数</t>
  </si>
  <si>
    <t>参加料合計</t>
  </si>
  <si>
    <t>一般</t>
  </si>
  <si>
    <t>大学</t>
  </si>
  <si>
    <t>高校</t>
  </si>
  <si>
    <t>参考記録</t>
  </si>
  <si>
    <t>性/クラス</t>
  </si>
  <si>
    <t>種　　目</t>
  </si>
  <si>
    <t>100m</t>
  </si>
  <si>
    <t>×</t>
  </si>
  <si>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</si>
  <si>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</si>
  <si>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</si>
  <si>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</si>
  <si>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</si>
  <si>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</si>
  <si>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</si>
  <si>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</si>
  <si>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4×100mR</t>
  </si>
  <si>
    <t>(A)</t>
  </si>
  <si>
    <t>(B)</t>
  </si>
  <si>
    <t>(D)</t>
  </si>
  <si>
    <t>(E)</t>
  </si>
  <si>
    <t>(F)</t>
  </si>
  <si>
    <t>(G)</t>
  </si>
  <si>
    <t>長野　陸子</t>
  </si>
  <si>
    <t>ﾅｶﾞﾉ　ﾘｸｺ</t>
  </si>
  <si>
    <t>上位所属/ｶﾃｺﾞﾘ</t>
  </si>
  <si>
    <t>※団体/責任者等のデータは個人種目申込一覧表のものを共有します。</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</si>
  <si>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</si>
  <si>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</si>
  <si>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</si>
  <si>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</si>
  <si>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</si>
  <si>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</si>
  <si>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</si>
  <si>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</si>
  <si>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</si>
  <si>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</si>
  <si>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</si>
  <si>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</si>
  <si>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</si>
  <si>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</si>
  <si>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</si>
  <si>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</si>
  <si>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</si>
  <si>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</si>
  <si>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</si>
  <si>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</si>
  <si>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住所/備考</t>
  </si>
  <si>
    <t>共通男子</t>
  </si>
  <si>
    <t>共通女子</t>
  </si>
  <si>
    <t>1000m</t>
  </si>
  <si>
    <t>80mH</t>
  </si>
  <si>
    <t>走幅跳</t>
  </si>
  <si>
    <t>参加料/人</t>
  </si>
  <si>
    <t>参加人数</t>
  </si>
  <si>
    <t>1000m</t>
  </si>
  <si>
    <t>入力例</t>
  </si>
  <si>
    <t>1000m</t>
  </si>
  <si>
    <t>80mH</t>
  </si>
  <si>
    <t>100m</t>
  </si>
  <si>
    <t>4×100mR</t>
  </si>
  <si>
    <t>共通男子</t>
  </si>
  <si>
    <t>参加制限人数</t>
  </si>
  <si>
    <t>エラーファイルは再エントリーをしていただきます。</t>
  </si>
  <si>
    <t>　　間違えて他の大会を選択し送信するとエントリーファイルが届きません。</t>
  </si>
  <si>
    <t>⑨受付完了の自動返信メールを受信し、内容を確認してください。</t>
  </si>
  <si>
    <t>団体コード</t>
  </si>
  <si>
    <t>団体名</t>
  </si>
  <si>
    <t>略称</t>
  </si>
  <si>
    <t>小学校</t>
  </si>
  <si>
    <t>緊急連絡先
電話番号</t>
  </si>
  <si>
    <t>　トラック種目は1/100秒までとし、手動で12秒6の場合でも、1260と入力してください。</t>
  </si>
  <si>
    <t>所属名称（入力不要）</t>
  </si>
  <si>
    <r>
      <rPr>
        <b/>
        <sz val="12"/>
        <color indexed="10"/>
        <rFont val="Meiryo UI"/>
        <family val="3"/>
      </rPr>
      <t>【大会別注意事項】</t>
    </r>
    <r>
      <rPr>
        <b/>
        <sz val="12"/>
        <color indexed="8"/>
        <rFont val="Meiryo UI"/>
        <family val="3"/>
      </rPr>
      <t xml:space="preserve">
○男子・女子各400mリレーは５･６年生による５人編成、
　混合リレーは４･５年生による６人編成です。
○</t>
    </r>
    <r>
      <rPr>
        <b/>
        <sz val="12"/>
        <rFont val="Meiryo UI"/>
        <family val="3"/>
      </rPr>
      <t>男女混合リレーは、</t>
    </r>
    <r>
      <rPr>
        <b/>
        <sz val="12"/>
        <color indexed="10"/>
        <rFont val="Meiryo UI"/>
        <family val="3"/>
      </rPr>
      <t xml:space="preserve">女子３名を上段に、男子３名を下段に
   </t>
    </r>
    <r>
      <rPr>
        <b/>
        <sz val="12"/>
        <rFont val="Meiryo UI"/>
        <family val="3"/>
      </rPr>
      <t>入力</t>
    </r>
    <r>
      <rPr>
        <b/>
        <sz val="12"/>
        <color indexed="8"/>
        <rFont val="Meiryo UI"/>
        <family val="3"/>
      </rPr>
      <t>してください。
○参考記録は分表示（例：6835×　→　10835○）です。</t>
    </r>
  </si>
  <si>
    <r>
      <rPr>
        <b/>
        <sz val="12"/>
        <color indexed="10"/>
        <rFont val="Meiryo UI"/>
        <family val="3"/>
      </rPr>
      <t>【大会別注意事項】</t>
    </r>
    <r>
      <rPr>
        <b/>
        <sz val="12"/>
        <color indexed="8"/>
        <rFont val="Meiryo UI"/>
        <family val="3"/>
      </rPr>
      <t xml:space="preserve">
○エントリーはひとり１種目のみです。
○ナンバーは空白のままにしてください。
○プログラム編成のため、参考記録を必ず入力してください。
 （例：1000m 3分15秒00 → 31500、走幅跳 3m72 → 372）
○別のデータからコピー＆ペーストをする場合は
　氏名とﾌﾘｶﾞﾅのみとして、</t>
    </r>
    <r>
      <rPr>
        <b/>
        <sz val="12"/>
        <color indexed="10"/>
        <rFont val="Meiryo UI"/>
        <family val="3"/>
      </rPr>
      <t>「形式を選択して貼り付け」</t>
    </r>
    <r>
      <rPr>
        <b/>
        <sz val="12"/>
        <color indexed="8"/>
        <rFont val="Meiryo UI"/>
        <family val="3"/>
      </rPr>
      <t xml:space="preserve">
　から</t>
    </r>
    <r>
      <rPr>
        <b/>
        <sz val="12"/>
        <color indexed="10"/>
        <rFont val="Meiryo UI"/>
        <family val="3"/>
      </rPr>
      <t>「値」</t>
    </r>
    <r>
      <rPr>
        <b/>
        <sz val="12"/>
        <color indexed="8"/>
        <rFont val="Meiryo UI"/>
        <family val="3"/>
      </rPr>
      <t>を選択し貼り付けてください。
○誤字脱字がないか再度確認をお願いします。
　プログラム、賞状、記録等にそのまま反映されます。</t>
    </r>
  </si>
  <si>
    <t>-</t>
  </si>
  <si>
    <t>学年</t>
  </si>
  <si>
    <r>
      <t xml:space="preserve">所属名称
</t>
    </r>
    <r>
      <rPr>
        <sz val="11"/>
        <color indexed="10"/>
        <rFont val="Meiryo UI"/>
        <family val="3"/>
      </rPr>
      <t>(ﾌﾟﾛｸﾞﾗﾑ等に掲載されます)</t>
    </r>
  </si>
  <si>
    <r>
      <t>所属ﾌﾘｶﾞﾅ
（</t>
    </r>
    <r>
      <rPr>
        <sz val="11"/>
        <color indexed="10"/>
        <rFont val="Meiryo UI"/>
        <family val="3"/>
      </rPr>
      <t>半角ｶﾅ</t>
    </r>
    <r>
      <rPr>
        <sz val="11"/>
        <rFont val="Meiryo UI"/>
        <family val="3"/>
      </rPr>
      <t>で</t>
    </r>
    <r>
      <rPr>
        <sz val="11"/>
        <color indexed="8"/>
        <rFont val="Meiryo UI"/>
        <family val="3"/>
      </rPr>
      <t>入力して下さい）</t>
    </r>
  </si>
  <si>
    <t>ﾌﾘｶﾞﾅ(半角ｶﾅ)</t>
  </si>
  <si>
    <r>
      <t xml:space="preserve">ﾅﾝﾊﾞｰｶｰﾄﾞ
</t>
    </r>
    <r>
      <rPr>
        <sz val="9"/>
        <color indexed="8"/>
        <rFont val="Meiryo UI"/>
        <family val="3"/>
      </rPr>
      <t>（入力不要）</t>
    </r>
  </si>
  <si>
    <t>【エントリーについての注意と手順】</t>
  </si>
  <si>
    <t>エラーはプログラムから漏れる可能性があります。</t>
  </si>
  <si>
    <t>１．エントリーと参加料納付について</t>
  </si>
  <si>
    <t>２．エントリーファイル入力の手順について</t>
  </si>
  <si>
    <t>必ず下記の手順に沿ってエントリーファイルの入力を行ってください。</t>
  </si>
  <si>
    <t>①黄色のセルは入力（選択）必須事項です。必ず入力してください。</t>
  </si>
  <si>
    <t>②入力開始後、赤くなるセルは入力が済んでいません。</t>
  </si>
  <si>
    <t>③入力した内容がプログラム、記録、賞状等にそのまま反映されます。</t>
  </si>
  <si>
    <t>④シート・セルの削除・挿入などはしないでください。</t>
  </si>
  <si>
    <t>（１）エントリーファイル名の変更</t>
  </si>
  <si>
    <t>（２）個人種目申込一覧表</t>
  </si>
  <si>
    <t>　絶対に、他のデータからの貼付けはしないで下さい。</t>
  </si>
  <si>
    <t>　絶対に、他のデータからの貼付けはしないで下さい。種目間違いが多発しています。</t>
  </si>
  <si>
    <t>　数字のみとし単位（秒、ｍ、：、.、など）は入れないで下さい。</t>
  </si>
  <si>
    <t>（３）リレー申込票</t>
  </si>
  <si>
    <t>　数字のみとし単位は入れないで下さい。</t>
  </si>
  <si>
    <t>　左上から入力してください。左上が空欄の場合はエントリーから漏れます。</t>
  </si>
  <si>
    <t>３．エントリーセンターからのエントリーファイル送信方法</t>
  </si>
  <si>
    <t>⑤コメント</t>
  </si>
  <si>
    <t>①「所属名称・所属ﾌﾘｶﾞﾅ」を入力して下さい。所属一覧のシートを参照してください。</t>
  </si>
  <si>
    <t>②「申込責任者氏名・住所・緊急連絡先の電話番号」を入力して下さい。</t>
  </si>
  <si>
    <t>③「性別/ｸﾗｽ」をプルダウンから選択して下さい。</t>
  </si>
  <si>
    <t>④「氏名とﾌﾘｶﾞﾅ」を入力をして下さい。</t>
  </si>
  <si>
    <t>⑤「学年」をプルダウンから選択して下さい。</t>
  </si>
  <si>
    <t>⑥「種目」をプルダウンから選択して下さい。</t>
  </si>
  <si>
    <t>⑦「参考記録」に自己記録又は目標記録を入力して下さい。</t>
  </si>
  <si>
    <t>⑨参加制限を超えている場合は警告が出ます。確認下さい。</t>
  </si>
  <si>
    <t>②「参考記録」にチーム記録又は目標記録を入力して下さい。</t>
  </si>
  <si>
    <t>③「学年」をプルダウンから選択して下さい。</t>
  </si>
  <si>
    <t>「小」「小学校」「ｼｮｳ」「ｼｮｳｶﾞｯｺｳ」は入力しないで下さい。</t>
  </si>
  <si>
    <t>⑧セルが”赤色”になっているところが無いか（未入力）確認してください。</t>
  </si>
  <si>
    <r>
      <t>　姓と名の間に</t>
    </r>
    <r>
      <rPr>
        <u val="single"/>
        <sz val="11"/>
        <color indexed="10"/>
        <rFont val="Meiryo UI"/>
        <family val="3"/>
      </rPr>
      <t>空白１つ</t>
    </r>
    <r>
      <rPr>
        <sz val="11"/>
        <color indexed="10"/>
        <rFont val="Meiryo UI"/>
        <family val="3"/>
      </rPr>
      <t>（全角／半角どちらでも可）として下さい。（2つ以上は入れないで下さい）</t>
    </r>
  </si>
  <si>
    <r>
      <t>　他のデータからコピー・貼付けする場合は、</t>
    </r>
    <r>
      <rPr>
        <u val="single"/>
        <sz val="11"/>
        <color indexed="10"/>
        <rFont val="Meiryo UI"/>
        <family val="3"/>
      </rPr>
      <t>「形式を選択し貼り付け」選択し、「値」</t>
    </r>
    <r>
      <rPr>
        <sz val="11"/>
        <color indexed="10"/>
        <rFont val="Meiryo UI"/>
        <family val="3"/>
      </rPr>
      <t>の貼付けをして下さい。</t>
    </r>
  </si>
  <si>
    <r>
      <t>⑤セルが</t>
    </r>
    <r>
      <rPr>
        <sz val="11"/>
        <color indexed="60"/>
        <rFont val="Meiryo UI"/>
        <family val="3"/>
      </rPr>
      <t>”赤色”</t>
    </r>
    <r>
      <rPr>
        <sz val="11"/>
        <rFont val="Meiryo UI"/>
        <family val="3"/>
      </rPr>
      <t>になっているところが無いか（未入力）確認してください。</t>
    </r>
  </si>
  <si>
    <t>　　　　　　  性別・ｸﾗｽ
　種目</t>
  </si>
  <si>
    <t>　（同サイトの「エントリー状況確認」のページでも確認が出来ます）</t>
  </si>
  <si>
    <t>①該当する「性別/ｸﾗｽ」と「種目」の欄に入力して下さい。</t>
  </si>
  <si>
    <t>6年男子</t>
  </si>
  <si>
    <t>6年女子</t>
  </si>
  <si>
    <t>5年男子</t>
  </si>
  <si>
    <t>5年女子</t>
  </si>
  <si>
    <t>6年女子</t>
  </si>
  <si>
    <t>5年男子</t>
  </si>
  <si>
    <t>5年女子</t>
  </si>
  <si>
    <t>ｼﾞｬﾍﾞﾘｯｸﾎﾞｰﾙ投</t>
  </si>
  <si>
    <t>共通男子</t>
  </si>
  <si>
    <t>共通男子</t>
  </si>
  <si>
    <t>共通女子</t>
  </si>
  <si>
    <t>共通女子</t>
  </si>
  <si>
    <t>男女混合</t>
  </si>
  <si>
    <t>中学</t>
  </si>
  <si>
    <t>小学</t>
  </si>
  <si>
    <t>（例：1000ｍ　3分20秒48 → 32048、　走幅跳　3m20　→　320、　ジャベリックボール投げ　20m00 →　2000）</t>
  </si>
  <si>
    <t>学校名（末尾に　小や小学校は入れない）</t>
  </si>
  <si>
    <t>半角ｶﾅ　ｼｮｳは入れない</t>
  </si>
  <si>
    <t>第2回大北・安曇野市小学生陸上競技大会</t>
  </si>
  <si>
    <t>ファイル名は17taihokuazuminosyo_○○○にして下さい。（下記参照）</t>
  </si>
  <si>
    <t>ダウンロード時のファイル名は「17taihokuazuminosyo_entryfile」となっているので、「entryfile」の部分を消去して、</t>
  </si>
  <si>
    <t>所属名を入れて下さい。（例：17taihokuazuminosyo_entryfile を 16taihokuazuminosyo_大北に変更）</t>
  </si>
  <si>
    <t>(Ｃ)</t>
  </si>
  <si>
    <t>参加料／人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</si>
</sst>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ゴシック"/>
      <family val="3"/>
    </font>
    <font>
      <sz val="10"/>
      <name val="Meiryo UI"/>
      <family val="3"/>
    </font>
    <font>
      <sz val="11"/>
      <color indexed="8"/>
      <name val="Meiryo UI"/>
      <family val="3"/>
    </font>
    <font>
      <sz val="9"/>
      <color indexed="10"/>
      <name val="Meiryo UI"/>
      <family val="3"/>
    </font>
    <font>
      <sz val="10"/>
      <color indexed="8"/>
      <name val="Meiryo UI"/>
      <family val="3"/>
    </font>
    <font>
      <b/>
      <sz val="12"/>
      <color indexed="8"/>
      <name val="Meiryo UI"/>
      <family val="3"/>
    </font>
    <font>
      <b/>
      <sz val="12"/>
      <color indexed="10"/>
      <name val="Meiryo UI"/>
      <family val="3"/>
    </font>
    <font>
      <b/>
      <sz val="12"/>
      <name val="Meiryo UI"/>
      <family val="3"/>
    </font>
    <font>
      <sz val="8"/>
      <color indexed="8"/>
      <name val="Meiryo UI"/>
      <family val="3"/>
    </font>
    <font>
      <sz val="11"/>
      <color indexed="9"/>
      <name val="Meiryo UI"/>
      <family val="3"/>
    </font>
    <font>
      <sz val="11"/>
      <color indexed="10"/>
      <name val="Meiryo UI"/>
      <family val="3"/>
    </font>
    <font>
      <b/>
      <sz val="14"/>
      <color indexed="9"/>
      <name val="Meiryo UI"/>
      <family val="3"/>
    </font>
    <font>
      <sz val="11"/>
      <name val="Meiryo UI"/>
      <family val="3"/>
    </font>
    <font>
      <b/>
      <sz val="14"/>
      <color indexed="8"/>
      <name val="Meiryo UI"/>
      <family val="3"/>
    </font>
    <font>
      <b/>
      <sz val="14"/>
      <name val="Meiryo UI"/>
      <family val="3"/>
    </font>
    <font>
      <b/>
      <sz val="16"/>
      <color indexed="8"/>
      <name val="Meiryo UI"/>
      <family val="3"/>
    </font>
    <font>
      <b/>
      <sz val="14"/>
      <color indexed="17"/>
      <name val="Meiryo UI"/>
      <family val="3"/>
    </font>
    <font>
      <b/>
      <sz val="16"/>
      <name val="Meiryo UI"/>
      <family val="3"/>
    </font>
    <font>
      <b/>
      <sz val="18"/>
      <color indexed="8"/>
      <name val="Meiryo UI"/>
      <family val="3"/>
    </font>
    <font>
      <sz val="9"/>
      <color indexed="8"/>
      <name val="Meiryo UI"/>
      <family val="3"/>
    </font>
    <font>
      <sz val="16"/>
      <color indexed="8"/>
      <name val="Meiryo UI"/>
      <family val="3"/>
    </font>
    <font>
      <u val="single"/>
      <sz val="11"/>
      <color indexed="10"/>
      <name val="Meiryo UI"/>
      <family val="3"/>
    </font>
    <font>
      <sz val="11"/>
      <color indexed="6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9"/>
      <name val="Meiryo UI"/>
      <family val="3"/>
    </font>
    <font>
      <b/>
      <sz val="11"/>
      <color indexed="9"/>
      <name val="Meiryo UI"/>
      <family val="3"/>
    </font>
    <font>
      <b/>
      <sz val="11"/>
      <color indexed="12"/>
      <name val="Meiryo UI"/>
      <family val="3"/>
    </font>
    <font>
      <b/>
      <sz val="18"/>
      <color indexed="12"/>
      <name val="Meiryo UI"/>
      <family val="3"/>
    </font>
    <font>
      <sz val="16"/>
      <color indexed="9"/>
      <name val="Meiryo UI"/>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0"/>
      <color theme="1"/>
      <name val="Meiryo UI"/>
      <family val="3"/>
    </font>
    <font>
      <b/>
      <sz val="18"/>
      <color theme="0"/>
      <name val="Meiryo UI"/>
      <family val="3"/>
    </font>
    <font>
      <b/>
      <sz val="11"/>
      <color theme="0"/>
      <name val="Meiryo UI"/>
      <family val="3"/>
    </font>
    <font>
      <sz val="11"/>
      <color rgb="FFC00000"/>
      <name val="Meiryo UI"/>
      <family val="3"/>
    </font>
    <font>
      <b/>
      <sz val="11"/>
      <color rgb="FF0000CC"/>
      <name val="Meiryo UI"/>
      <family val="3"/>
    </font>
    <font>
      <sz val="11"/>
      <color rgb="FFFF0000"/>
      <name val="Meiryo UI"/>
      <family val="3"/>
    </font>
    <font>
      <b/>
      <sz val="18"/>
      <color rgb="FF0000FF"/>
      <name val="Meiryo UI"/>
      <family val="3"/>
    </font>
    <font>
      <sz val="16"/>
      <color theme="0"/>
      <name val="Meiryo UI"/>
      <family val="3"/>
    </font>
    <font>
      <b/>
      <sz val="8"/>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27"/>
        <bgColor indexed="64"/>
      </patternFill>
    </fill>
    <fill>
      <patternFill patternType="solid">
        <fgColor indexed="13"/>
        <bgColor indexed="64"/>
      </patternFill>
    </fill>
    <fill>
      <patternFill patternType="solid">
        <fgColor rgb="FFC00000"/>
        <bgColor indexed="64"/>
      </patternFill>
    </fill>
    <fill>
      <patternFill patternType="solid">
        <fgColor indexed="47"/>
        <bgColor indexed="64"/>
      </patternFill>
    </fill>
    <fill>
      <patternFill patternType="solid">
        <fgColor rgb="FF66FFFF"/>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border>
    <border>
      <left style="hair"/>
      <right style="hair"/>
      <top style="hair"/>
      <bottom/>
    </border>
    <border>
      <left style="hair"/>
      <right/>
      <top style="hair"/>
      <bottom/>
    </border>
    <border>
      <left style="thin"/>
      <right style="thin"/>
      <top style="thin"/>
      <bottom style="thin"/>
    </border>
    <border>
      <left style="medium"/>
      <right style="medium"/>
      <top style="medium"/>
      <bottom style="thin"/>
    </border>
    <border>
      <left style="medium"/>
      <right style="medium"/>
      <top style="thin"/>
      <bottom style="medium"/>
    </border>
    <border>
      <left style="hair"/>
      <right style="thin"/>
      <top style="medium"/>
      <bottom style="medium"/>
    </border>
    <border>
      <left style="hair"/>
      <right style="medium"/>
      <top style="medium"/>
      <bottom style="medium"/>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right style="medium"/>
      <top>
        <color indexed="63"/>
      </top>
      <bottom style="medium"/>
    </border>
    <border>
      <left style="medium"/>
      <right style="hair"/>
      <top style="hair"/>
      <bottom style="thin"/>
    </border>
    <border>
      <left style="hair"/>
      <right>
        <color indexed="63"/>
      </right>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color indexed="63"/>
      </right>
      <top style="hair"/>
      <bottom style="medium"/>
    </border>
    <border>
      <left style="thin"/>
      <right style="hair"/>
      <top style="hair"/>
      <bottom style="medium"/>
    </border>
    <border>
      <left style="hair"/>
      <right style="thin"/>
      <top style="hair"/>
      <bottom style="medium"/>
    </border>
    <border>
      <left style="hair"/>
      <right style="medium"/>
      <top style="hair"/>
      <bottom style="medium"/>
    </border>
    <border>
      <left style="medium"/>
      <right>
        <color indexed="63"/>
      </right>
      <top>
        <color indexed="63"/>
      </top>
      <bottom>
        <color indexed="63"/>
      </bottom>
    </border>
    <border>
      <left style="thin"/>
      <right style="thin"/>
      <top style="thin"/>
      <bottom style="medium"/>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thin"/>
      <bottom style="medium"/>
    </border>
    <border>
      <left style="medium"/>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style="thin"/>
      <right style="thin"/>
      <top/>
      <bottom style="thin"/>
    </border>
    <border>
      <left style="thin"/>
      <right style="medium"/>
      <top/>
      <bottom style="thin"/>
    </border>
    <border>
      <left style="medium"/>
      <right style="hair"/>
      <top style="medium"/>
      <bottom style="medium"/>
    </border>
    <border>
      <left style="thin"/>
      <right style="hair"/>
      <top style="medium"/>
      <bottom style="medium"/>
    </border>
    <border diagonalDown="1">
      <left style="medium"/>
      <right style="thin"/>
      <top style="medium"/>
      <bottom style="thin"/>
      <diagonal style="hair"/>
    </border>
    <border>
      <left style="medium"/>
      <right/>
      <top style="thin"/>
      <bottom style="medium"/>
    </border>
    <border>
      <left>
        <color indexed="63"/>
      </left>
      <right>
        <color indexed="63"/>
      </right>
      <top style="hair"/>
      <bottom style="medium"/>
    </border>
    <border>
      <left style="medium"/>
      <right>
        <color indexed="63"/>
      </right>
      <top style="medium"/>
      <bottom>
        <color indexed="63"/>
      </bottom>
    </border>
    <border>
      <left style="medium"/>
      <right style="medium"/>
      <top/>
      <bottom style="medium"/>
    </border>
    <border>
      <left style="thin"/>
      <right style="thin"/>
      <top/>
      <bottom style="medium"/>
    </border>
    <border>
      <left style="thin"/>
      <right style="thin"/>
      <top>
        <color indexed="63"/>
      </top>
      <bottom>
        <color indexed="63"/>
      </bottom>
    </border>
    <border>
      <left style="thin"/>
      <right style="thin"/>
      <top style="medium"/>
      <bottom/>
    </border>
    <border>
      <left style="medium"/>
      <right/>
      <top/>
      <bottom style="thin"/>
    </border>
    <border>
      <left/>
      <right style="thin"/>
      <top/>
      <bottom style="thin"/>
    </border>
    <border>
      <left style="thin"/>
      <right/>
      <top/>
      <bottom style="thin"/>
    </border>
    <border>
      <left/>
      <right/>
      <top style="thin"/>
      <bottom style="thin"/>
    </border>
    <border>
      <left/>
      <right style="medium"/>
      <top style="thin"/>
      <bottom style="thin"/>
    </border>
    <border>
      <left/>
      <right style="thin"/>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style="medium"/>
      <right style="thin"/>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0" borderId="4" applyNumberFormat="0" applyAlignment="0" applyProtection="0"/>
    <xf numFmtId="0" fontId="0" fillId="0" borderId="0">
      <alignment vertical="center"/>
      <protection/>
    </xf>
    <xf numFmtId="0" fontId="64" fillId="31" borderId="0" applyNumberFormat="0" applyBorder="0" applyAlignment="0" applyProtection="0"/>
  </cellStyleXfs>
  <cellXfs count="248">
    <xf numFmtId="0" fontId="0" fillId="0" borderId="0" xfId="0" applyFont="1" applyAlignment="1">
      <alignment vertical="center"/>
    </xf>
    <xf numFmtId="49" fontId="5" fillId="32" borderId="10" xfId="60" applyNumberFormat="1" applyFont="1" applyFill="1" applyBorder="1" applyAlignment="1">
      <alignment horizontal="center" vertical="center" shrinkToFit="1"/>
      <protection/>
    </xf>
    <xf numFmtId="49" fontId="5" fillId="32" borderId="11" xfId="60" applyNumberFormat="1" applyFont="1" applyFill="1" applyBorder="1" applyAlignment="1">
      <alignment horizontal="center" vertical="center"/>
      <protection/>
    </xf>
    <xf numFmtId="49" fontId="5" fillId="32" borderId="12" xfId="60" applyNumberFormat="1" applyFont="1" applyFill="1" applyBorder="1" applyAlignment="1">
      <alignment horizontal="center" vertical="center"/>
      <protection/>
    </xf>
    <xf numFmtId="0" fontId="65" fillId="0" borderId="0" xfId="0" applyFont="1" applyAlignment="1">
      <alignment vertical="center"/>
    </xf>
    <xf numFmtId="49" fontId="7" fillId="33" borderId="13" xfId="60" applyNumberFormat="1" applyFont="1" applyFill="1" applyBorder="1" applyAlignment="1">
      <alignment vertical="center" shrinkToFit="1"/>
      <protection/>
    </xf>
    <xf numFmtId="0" fontId="7" fillId="33" borderId="13" xfId="60" applyFont="1" applyFill="1" applyBorder="1" applyAlignment="1">
      <alignment vertical="center" shrinkToFit="1"/>
      <protection/>
    </xf>
    <xf numFmtId="0" fontId="65" fillId="0" borderId="0" xfId="0" applyFont="1" applyAlignment="1">
      <alignment horizontal="center" vertical="center"/>
    </xf>
    <xf numFmtId="0" fontId="8" fillId="0" borderId="0" xfId="0" applyFont="1" applyAlignment="1">
      <alignment horizontal="left" vertical="center"/>
    </xf>
    <xf numFmtId="0" fontId="65" fillId="0" borderId="0" xfId="0" applyFont="1" applyFill="1" applyAlignment="1">
      <alignment vertical="top" wrapText="1"/>
    </xf>
    <xf numFmtId="0" fontId="65" fillId="0" borderId="14" xfId="0" applyFont="1" applyBorder="1" applyAlignment="1">
      <alignment horizontal="center" vertical="center"/>
    </xf>
    <xf numFmtId="0" fontId="65" fillId="0" borderId="0" xfId="0" applyFont="1" applyAlignment="1">
      <alignment vertical="center"/>
    </xf>
    <xf numFmtId="177" fontId="65" fillId="0" borderId="15" xfId="0" applyNumberFormat="1" applyFont="1" applyBorder="1" applyAlignment="1">
      <alignment horizontal="center" vertical="center"/>
    </xf>
    <xf numFmtId="178" fontId="65" fillId="0" borderId="15" xfId="0" applyNumberFormat="1" applyFont="1" applyBorder="1" applyAlignment="1">
      <alignment horizontal="center" vertical="center"/>
    </xf>
    <xf numFmtId="176" fontId="65" fillId="0" borderId="15" xfId="0" applyNumberFormat="1" applyFont="1" applyFill="1" applyBorder="1" applyAlignment="1">
      <alignment horizontal="center" vertical="center"/>
    </xf>
    <xf numFmtId="176" fontId="65" fillId="0" borderId="15" xfId="0" applyNumberFormat="1" applyFont="1" applyBorder="1" applyAlignment="1">
      <alignment horizontal="center" vertical="center"/>
    </xf>
    <xf numFmtId="0" fontId="65" fillId="0" borderId="0" xfId="0" applyFont="1" applyFill="1" applyAlignment="1">
      <alignment vertical="top"/>
    </xf>
    <xf numFmtId="0" fontId="65" fillId="0" borderId="16" xfId="0" applyFont="1" applyBorder="1" applyAlignment="1">
      <alignment vertical="center" wrapText="1"/>
    </xf>
    <xf numFmtId="0" fontId="65" fillId="0" borderId="17" xfId="0" applyFont="1" applyBorder="1" applyAlignment="1">
      <alignment vertical="center" wrapText="1"/>
    </xf>
    <xf numFmtId="0" fontId="65"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0" fontId="9" fillId="0" borderId="14"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65" fillId="34" borderId="19" xfId="0" applyFont="1" applyFill="1" applyBorder="1" applyAlignment="1" applyProtection="1">
      <alignment horizontal="center" vertical="center"/>
      <protection/>
    </xf>
    <xf numFmtId="0" fontId="65" fillId="32" borderId="20" xfId="0" applyFont="1" applyFill="1" applyBorder="1" applyAlignment="1" applyProtection="1">
      <alignment vertical="center"/>
      <protection locked="0"/>
    </xf>
    <xf numFmtId="0" fontId="65" fillId="34" borderId="21" xfId="0" applyFont="1" applyFill="1" applyBorder="1" applyAlignment="1" applyProtection="1">
      <alignment horizontal="center" vertical="center"/>
      <protection/>
    </xf>
    <xf numFmtId="0" fontId="65" fillId="32" borderId="22" xfId="0" applyFont="1" applyFill="1" applyBorder="1" applyAlignment="1" applyProtection="1">
      <alignment vertical="center"/>
      <protection locked="0"/>
    </xf>
    <xf numFmtId="0" fontId="65" fillId="35" borderId="0" xfId="0" applyFont="1" applyFill="1" applyAlignment="1">
      <alignment vertical="center"/>
    </xf>
    <xf numFmtId="0" fontId="65" fillId="35" borderId="0" xfId="0" applyFont="1" applyFill="1" applyAlignment="1">
      <alignment horizontal="center" vertical="center"/>
    </xf>
    <xf numFmtId="0" fontId="9" fillId="0" borderId="23" xfId="0" applyFont="1" applyFill="1" applyBorder="1" applyAlignment="1" applyProtection="1">
      <alignment horizontal="center" vertical="center" wrapText="1"/>
      <protection/>
    </xf>
    <xf numFmtId="0" fontId="65" fillId="32" borderId="24" xfId="0" applyFont="1" applyFill="1" applyBorder="1" applyAlignment="1" applyProtection="1">
      <alignment horizontal="center" vertical="center"/>
      <protection locked="0"/>
    </xf>
    <xf numFmtId="0" fontId="65" fillId="32" borderId="25" xfId="0" applyFont="1" applyFill="1" applyBorder="1" applyAlignment="1" applyProtection="1">
      <alignment vertical="center"/>
      <protection locked="0"/>
    </xf>
    <xf numFmtId="0" fontId="65" fillId="32" borderId="26" xfId="0" applyFont="1" applyFill="1" applyBorder="1" applyAlignment="1" applyProtection="1">
      <alignment horizontal="center" vertical="center"/>
      <protection locked="0"/>
    </xf>
    <xf numFmtId="0" fontId="65" fillId="32" borderId="27" xfId="0" applyFont="1" applyFill="1" applyBorder="1" applyAlignment="1" applyProtection="1">
      <alignment vertical="center"/>
      <protection locked="0"/>
    </xf>
    <xf numFmtId="0" fontId="65" fillId="0" borderId="28" xfId="0" applyFont="1" applyFill="1" applyBorder="1" applyAlignment="1">
      <alignment horizontal="center" vertical="center" wrapText="1"/>
    </xf>
    <xf numFmtId="0" fontId="65" fillId="34" borderId="29" xfId="0" applyFont="1" applyFill="1" applyBorder="1" applyAlignment="1" applyProtection="1">
      <alignment horizontal="center" vertical="center"/>
      <protection/>
    </xf>
    <xf numFmtId="0" fontId="65" fillId="32" borderId="30" xfId="0" applyFont="1" applyFill="1" applyBorder="1" applyAlignment="1" applyProtection="1">
      <alignment vertical="center"/>
      <protection locked="0"/>
    </xf>
    <xf numFmtId="0" fontId="65" fillId="34" borderId="31" xfId="0" applyFont="1" applyFill="1" applyBorder="1" applyAlignment="1" applyProtection="1">
      <alignment horizontal="center" vertical="center"/>
      <protection/>
    </xf>
    <xf numFmtId="0" fontId="65" fillId="32" borderId="32" xfId="0" applyFont="1" applyFill="1" applyBorder="1" applyAlignment="1" applyProtection="1">
      <alignment vertical="center"/>
      <protection locked="0"/>
    </xf>
    <xf numFmtId="0" fontId="65" fillId="32" borderId="33" xfId="0" applyFont="1" applyFill="1" applyBorder="1" applyAlignment="1" applyProtection="1">
      <alignment horizontal="center" vertical="center"/>
      <protection locked="0"/>
    </xf>
    <xf numFmtId="0" fontId="65" fillId="32" borderId="34" xfId="0" applyFont="1" applyFill="1" applyBorder="1" applyAlignment="1" applyProtection="1">
      <alignment vertical="center"/>
      <protection locked="0"/>
    </xf>
    <xf numFmtId="0" fontId="65" fillId="32" borderId="35" xfId="0" applyFont="1" applyFill="1" applyBorder="1" applyAlignment="1" applyProtection="1">
      <alignment horizontal="center" vertical="center"/>
      <protection locked="0"/>
    </xf>
    <xf numFmtId="0" fontId="65" fillId="32" borderId="36" xfId="0" applyFont="1" applyFill="1" applyBorder="1" applyAlignment="1" applyProtection="1">
      <alignment vertical="center"/>
      <protection locked="0"/>
    </xf>
    <xf numFmtId="0" fontId="65" fillId="32" borderId="37" xfId="0" applyFont="1" applyFill="1" applyBorder="1" applyAlignment="1" applyProtection="1">
      <alignment vertical="center"/>
      <protection locked="0"/>
    </xf>
    <xf numFmtId="49" fontId="65" fillId="0" borderId="0" xfId="0" applyNumberFormat="1" applyFont="1" applyAlignment="1">
      <alignment horizontal="center" vertical="center"/>
    </xf>
    <xf numFmtId="0" fontId="65" fillId="0" borderId="0" xfId="0" applyFont="1" applyFill="1" applyAlignment="1">
      <alignment vertical="center"/>
    </xf>
    <xf numFmtId="0" fontId="65" fillId="0" borderId="0" xfId="0" applyFont="1" applyFill="1" applyAlignment="1">
      <alignment horizontal="center" vertical="center"/>
    </xf>
    <xf numFmtId="0" fontId="65"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65" fillId="0" borderId="0" xfId="0" applyFont="1" applyFill="1" applyBorder="1" applyAlignment="1">
      <alignment horizontal="center" vertical="center" wrapText="1"/>
    </xf>
    <xf numFmtId="0" fontId="65" fillId="0" borderId="0" xfId="0" applyFont="1" applyFill="1" applyBorder="1" applyAlignment="1">
      <alignment vertical="center"/>
    </xf>
    <xf numFmtId="0" fontId="65" fillId="0" borderId="0" xfId="0" applyFont="1" applyFill="1" applyBorder="1" applyAlignment="1">
      <alignment horizontal="center" vertical="center"/>
    </xf>
    <xf numFmtId="0" fontId="13" fillId="0" borderId="0" xfId="0" applyFont="1" applyAlignment="1">
      <alignment vertical="center"/>
    </xf>
    <xf numFmtId="0" fontId="65" fillId="0" borderId="0" xfId="0" applyFont="1" applyFill="1" applyAlignment="1">
      <alignment vertical="center" wrapText="1"/>
    </xf>
    <xf numFmtId="0" fontId="9" fillId="0" borderId="38" xfId="0" applyFont="1" applyFill="1" applyBorder="1" applyAlignment="1">
      <alignment vertical="top" wrapText="1"/>
    </xf>
    <xf numFmtId="0" fontId="9" fillId="0" borderId="0" xfId="0" applyFont="1" applyFill="1" applyBorder="1" applyAlignment="1">
      <alignment vertical="top" wrapText="1"/>
    </xf>
    <xf numFmtId="0" fontId="14" fillId="0" borderId="0" xfId="0" applyFont="1" applyFill="1" applyAlignment="1">
      <alignment vertical="center" wrapText="1"/>
    </xf>
    <xf numFmtId="0" fontId="14" fillId="0" borderId="0" xfId="0" applyFont="1" applyAlignment="1">
      <alignment horizontal="center" vertical="center"/>
    </xf>
    <xf numFmtId="0" fontId="65" fillId="0" borderId="13"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horizontal="left" vertical="center"/>
    </xf>
    <xf numFmtId="0" fontId="14" fillId="0" borderId="0" xfId="0" applyFont="1" applyAlignment="1">
      <alignment vertical="center"/>
    </xf>
    <xf numFmtId="0" fontId="8" fillId="0" borderId="40" xfId="0" applyFont="1" applyBorder="1" applyAlignment="1">
      <alignment horizontal="center" vertical="center"/>
    </xf>
    <xf numFmtId="0" fontId="13" fillId="0" borderId="0" xfId="0" applyFont="1" applyFill="1" applyAlignment="1">
      <alignment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5" fontId="65" fillId="0" borderId="43" xfId="0" applyNumberFormat="1" applyFont="1" applyBorder="1" applyAlignment="1">
      <alignment horizontal="center" vertical="center"/>
    </xf>
    <xf numFmtId="5" fontId="65" fillId="0" borderId="39" xfId="0" applyNumberFormat="1" applyFont="1" applyBorder="1" applyAlignment="1">
      <alignment horizontal="center" vertical="center"/>
    </xf>
    <xf numFmtId="176" fontId="65" fillId="0" borderId="44" xfId="0" applyNumberFormat="1" applyFont="1" applyBorder="1" applyAlignment="1">
      <alignment horizontal="center" vertical="center"/>
    </xf>
    <xf numFmtId="0" fontId="16" fillId="0" borderId="0" xfId="0" applyFont="1" applyBorder="1" applyAlignment="1">
      <alignment vertical="center"/>
    </xf>
    <xf numFmtId="0" fontId="65" fillId="0" borderId="42" xfId="0" applyFont="1" applyBorder="1" applyAlignment="1">
      <alignment vertical="center"/>
    </xf>
    <xf numFmtId="0" fontId="17" fillId="0" borderId="0" xfId="0" applyFont="1" applyAlignment="1">
      <alignment vertical="center"/>
    </xf>
    <xf numFmtId="0" fontId="18" fillId="0" borderId="0" xfId="0" applyFont="1" applyFill="1" applyAlignment="1">
      <alignment vertical="center"/>
    </xf>
    <xf numFmtId="0" fontId="65" fillId="0" borderId="39" xfId="0" applyFont="1" applyBorder="1" applyAlignment="1">
      <alignment vertical="center"/>
    </xf>
    <xf numFmtId="0" fontId="66" fillId="36" borderId="42" xfId="0" applyFont="1" applyFill="1" applyBorder="1" applyAlignment="1">
      <alignment horizontal="center" vertical="center" wrapText="1"/>
    </xf>
    <xf numFmtId="0" fontId="66" fillId="3" borderId="42" xfId="0" applyFont="1" applyFill="1" applyBorder="1" applyAlignment="1">
      <alignment horizontal="center" vertical="center" wrapText="1"/>
    </xf>
    <xf numFmtId="0" fontId="65" fillId="36" borderId="42" xfId="0" applyFont="1" applyFill="1" applyBorder="1" applyAlignment="1">
      <alignment horizontal="center" vertical="center" wrapText="1"/>
    </xf>
    <xf numFmtId="0" fontId="65" fillId="3" borderId="42" xfId="0" applyFont="1" applyFill="1" applyBorder="1" applyAlignment="1">
      <alignment horizontal="center" vertical="center" wrapText="1"/>
    </xf>
    <xf numFmtId="0" fontId="65" fillId="3" borderId="40" xfId="0" applyFont="1" applyFill="1" applyBorder="1" applyAlignment="1">
      <alignment horizontal="center" vertical="center" wrapText="1"/>
    </xf>
    <xf numFmtId="0" fontId="16" fillId="0" borderId="0" xfId="0" applyFont="1" applyBorder="1" applyAlignment="1">
      <alignment horizontal="center" vertical="center"/>
    </xf>
    <xf numFmtId="0" fontId="16" fillId="36" borderId="41" xfId="0" applyFont="1" applyFill="1" applyBorder="1" applyAlignment="1">
      <alignment horizontal="center" vertical="center" wrapText="1"/>
    </xf>
    <xf numFmtId="0" fontId="16" fillId="3" borderId="42"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65" fillId="5" borderId="42" xfId="0" applyFont="1" applyFill="1" applyBorder="1" applyAlignment="1">
      <alignment vertical="center"/>
    </xf>
    <xf numFmtId="0" fontId="65" fillId="5" borderId="42" xfId="0" applyFont="1" applyFill="1" applyBorder="1" applyAlignment="1">
      <alignment horizontal="center" vertical="center"/>
    </xf>
    <xf numFmtId="0" fontId="65" fillId="5" borderId="42" xfId="0" applyFont="1" applyFill="1" applyBorder="1" applyAlignment="1" applyProtection="1">
      <alignment horizontal="center" vertical="center"/>
      <protection/>
    </xf>
    <xf numFmtId="0" fontId="65" fillId="5" borderId="40" xfId="0" applyFont="1" applyFill="1" applyBorder="1" applyAlignment="1" applyProtection="1">
      <alignment horizontal="center" vertical="center"/>
      <protection/>
    </xf>
    <xf numFmtId="49" fontId="65" fillId="4" borderId="45" xfId="0" applyNumberFormat="1" applyFont="1" applyFill="1" applyBorder="1" applyAlignment="1">
      <alignment vertical="center"/>
    </xf>
    <xf numFmtId="49" fontId="19" fillId="34" borderId="13" xfId="0" applyNumberFormat="1" applyFont="1" applyFill="1" applyBorder="1" applyAlignment="1">
      <alignment horizontal="center" vertical="center"/>
    </xf>
    <xf numFmtId="0" fontId="20" fillId="0" borderId="13" xfId="0" applyNumberFormat="1" applyFont="1" applyBorder="1" applyAlignment="1">
      <alignment horizontal="center" vertical="center"/>
    </xf>
    <xf numFmtId="49" fontId="20" fillId="0" borderId="0" xfId="0" applyNumberFormat="1" applyFont="1" applyFill="1" applyBorder="1" applyAlignment="1">
      <alignment horizontal="center" vertical="center"/>
    </xf>
    <xf numFmtId="49" fontId="21" fillId="34" borderId="46" xfId="0" applyNumberFormat="1" applyFont="1" applyFill="1" applyBorder="1" applyAlignment="1">
      <alignment horizontal="center" vertical="center"/>
    </xf>
    <xf numFmtId="49" fontId="21" fillId="34" borderId="13" xfId="0" applyNumberFormat="1" applyFont="1" applyFill="1" applyBorder="1" applyAlignment="1">
      <alignment horizontal="center" vertical="center"/>
    </xf>
    <xf numFmtId="0" fontId="18" fillId="0" borderId="13" xfId="0" applyNumberFormat="1" applyFont="1" applyBorder="1" applyAlignment="1">
      <alignment horizontal="center" vertical="center"/>
    </xf>
    <xf numFmtId="0" fontId="18" fillId="0" borderId="47" xfId="0" applyNumberFormat="1" applyFont="1" applyBorder="1" applyAlignment="1">
      <alignment horizontal="center" vertical="center"/>
    </xf>
    <xf numFmtId="0" fontId="65" fillId="5" borderId="13" xfId="0" applyFont="1" applyFill="1" applyBorder="1" applyAlignment="1">
      <alignment vertical="center"/>
    </xf>
    <xf numFmtId="0" fontId="65" fillId="5" borderId="13" xfId="0" applyFont="1" applyFill="1" applyBorder="1" applyAlignment="1">
      <alignment horizontal="center" vertical="center"/>
    </xf>
    <xf numFmtId="0" fontId="65" fillId="5" borderId="13" xfId="0" applyFont="1" applyFill="1" applyBorder="1" applyAlignment="1" applyProtection="1">
      <alignment horizontal="center" vertical="center"/>
      <protection/>
    </xf>
    <xf numFmtId="0" fontId="65" fillId="5" borderId="47" xfId="0" applyFont="1" applyFill="1" applyBorder="1" applyAlignment="1" applyProtection="1">
      <alignment horizontal="center" vertical="center"/>
      <protection/>
    </xf>
    <xf numFmtId="49" fontId="19" fillId="34" borderId="47"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0" fontId="18" fillId="0" borderId="46" xfId="0" applyNumberFormat="1" applyFont="1" applyBorder="1" applyAlignment="1">
      <alignment horizontal="center" vertical="center"/>
    </xf>
    <xf numFmtId="49" fontId="21" fillId="34" borderId="47" xfId="0" applyNumberFormat="1" applyFont="1" applyFill="1" applyBorder="1" applyAlignment="1">
      <alignment horizontal="center" vertical="center"/>
    </xf>
    <xf numFmtId="0" fontId="65" fillId="32" borderId="13" xfId="0" applyFont="1" applyFill="1" applyBorder="1" applyAlignment="1" applyProtection="1">
      <alignment vertical="center"/>
      <protection locked="0"/>
    </xf>
    <xf numFmtId="0" fontId="65" fillId="34" borderId="13" xfId="0" applyFont="1" applyFill="1" applyBorder="1" applyAlignment="1" applyProtection="1">
      <alignment horizontal="center" vertical="center"/>
      <protection/>
    </xf>
    <xf numFmtId="0" fontId="65" fillId="34" borderId="47" xfId="0" applyFont="1" applyFill="1" applyBorder="1" applyAlignment="1" applyProtection="1">
      <alignment horizontal="center" vertical="center"/>
      <protection/>
    </xf>
    <xf numFmtId="0" fontId="16" fillId="0" borderId="48" xfId="0" applyFont="1" applyBorder="1" applyAlignment="1">
      <alignment vertical="center"/>
    </xf>
    <xf numFmtId="49" fontId="21" fillId="34" borderId="49" xfId="0" applyNumberFormat="1" applyFont="1" applyFill="1" applyBorder="1" applyAlignment="1">
      <alignment horizontal="center" vertical="center"/>
    </xf>
    <xf numFmtId="0" fontId="65" fillId="0" borderId="13" xfId="0" applyFont="1" applyBorder="1" applyAlignment="1">
      <alignment vertical="center"/>
    </xf>
    <xf numFmtId="0" fontId="13" fillId="33" borderId="0" xfId="0" applyFont="1" applyFill="1" applyAlignment="1">
      <alignment vertical="center"/>
    </xf>
    <xf numFmtId="0" fontId="16" fillId="0" borderId="50" xfId="0" applyFont="1" applyBorder="1" applyAlignment="1">
      <alignment vertical="center"/>
    </xf>
    <xf numFmtId="49" fontId="19" fillId="34" borderId="39" xfId="0" applyNumberFormat="1" applyFont="1" applyFill="1" applyBorder="1" applyAlignment="1">
      <alignment horizontal="center" vertical="center"/>
    </xf>
    <xf numFmtId="49" fontId="19" fillId="34" borderId="44" xfId="0" applyNumberFormat="1" applyFont="1" applyFill="1" applyBorder="1" applyAlignment="1">
      <alignment horizontal="center" vertical="center"/>
    </xf>
    <xf numFmtId="0" fontId="18" fillId="0" borderId="43" xfId="0" applyNumberFormat="1" applyFont="1" applyBorder="1" applyAlignment="1">
      <alignment horizontal="center" vertical="center"/>
    </xf>
    <xf numFmtId="0" fontId="18" fillId="0" borderId="39" xfId="0" applyNumberFormat="1" applyFont="1" applyBorder="1" applyAlignment="1">
      <alignment horizontal="center" vertical="center"/>
    </xf>
    <xf numFmtId="49" fontId="21" fillId="34" borderId="39" xfId="0" applyNumberFormat="1" applyFont="1" applyFill="1" applyBorder="1" applyAlignment="1">
      <alignment horizontal="center" vertical="center"/>
    </xf>
    <xf numFmtId="49" fontId="21" fillId="34" borderId="44" xfId="0" applyNumberFormat="1" applyFont="1" applyFill="1" applyBorder="1" applyAlignment="1">
      <alignment horizontal="center" vertical="center"/>
    </xf>
    <xf numFmtId="49" fontId="65" fillId="0" borderId="0" xfId="0" applyNumberFormat="1" applyFont="1" applyFill="1" applyBorder="1" applyAlignment="1">
      <alignment vertical="center"/>
    </xf>
    <xf numFmtId="49" fontId="65" fillId="0" borderId="0" xfId="0"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0" fontId="16" fillId="0" borderId="0" xfId="0" applyFont="1" applyAlignment="1" applyProtection="1">
      <alignment vertical="center"/>
      <protection locked="0"/>
    </xf>
    <xf numFmtId="0" fontId="65" fillId="0" borderId="0" xfId="0" applyNumberFormat="1" applyFont="1" applyFill="1" applyBorder="1" applyAlignment="1">
      <alignment vertical="center"/>
    </xf>
    <xf numFmtId="49" fontId="65" fillId="0" borderId="0" xfId="0" applyNumberFormat="1" applyFont="1" applyFill="1" applyBorder="1" applyAlignment="1">
      <alignment vertical="center" wrapText="1"/>
    </xf>
    <xf numFmtId="0" fontId="65" fillId="32" borderId="39" xfId="0" applyFont="1" applyFill="1" applyBorder="1" applyAlignment="1" applyProtection="1">
      <alignment vertical="center"/>
      <protection locked="0"/>
    </xf>
    <xf numFmtId="0" fontId="65" fillId="34" borderId="44" xfId="0" applyFont="1" applyFill="1" applyBorder="1" applyAlignment="1" applyProtection="1">
      <alignment horizontal="center" vertical="center"/>
      <protection/>
    </xf>
    <xf numFmtId="0" fontId="65" fillId="32" borderId="50" xfId="0" applyFont="1" applyFill="1" applyBorder="1" applyAlignment="1" applyProtection="1">
      <alignment vertical="center"/>
      <protection locked="0"/>
    </xf>
    <xf numFmtId="0" fontId="65" fillId="34" borderId="50" xfId="0" applyFont="1" applyFill="1" applyBorder="1" applyAlignment="1" applyProtection="1">
      <alignment horizontal="center" vertical="center"/>
      <protection/>
    </xf>
    <xf numFmtId="0" fontId="65" fillId="34" borderId="51" xfId="0" applyFont="1" applyFill="1" applyBorder="1" applyAlignment="1" applyProtection="1">
      <alignment horizontal="center" vertical="center"/>
      <protection/>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176" fontId="65" fillId="0" borderId="15" xfId="0" applyNumberFormat="1" applyFont="1" applyFill="1" applyBorder="1" applyAlignment="1" applyProtection="1">
      <alignment horizontal="center" vertical="center"/>
      <protection/>
    </xf>
    <xf numFmtId="0" fontId="65" fillId="0" borderId="0" xfId="0" applyFont="1" applyFill="1" applyBorder="1" applyAlignment="1" applyProtection="1">
      <alignment vertical="center"/>
      <protection/>
    </xf>
    <xf numFmtId="0" fontId="65"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65" fillId="0" borderId="0" xfId="0" applyFont="1" applyAlignment="1" applyProtection="1">
      <alignment vertical="center"/>
      <protection/>
    </xf>
    <xf numFmtId="0" fontId="65" fillId="0" borderId="0" xfId="0" applyFont="1" applyAlignment="1" applyProtection="1">
      <alignment horizontal="center" vertical="center"/>
      <protection/>
    </xf>
    <xf numFmtId="0" fontId="65" fillId="34" borderId="13" xfId="0" applyFont="1" applyFill="1" applyBorder="1" applyAlignment="1" applyProtection="1">
      <alignment horizontal="center" vertical="center"/>
      <protection/>
    </xf>
    <xf numFmtId="0" fontId="23" fillId="0" borderId="50" xfId="0" applyFont="1" applyBorder="1" applyAlignment="1">
      <alignment horizontal="center" vertical="center" wrapText="1"/>
    </xf>
    <xf numFmtId="0" fontId="65" fillId="34" borderId="40" xfId="0" applyFont="1" applyFill="1" applyBorder="1" applyAlignment="1" applyProtection="1">
      <alignment horizontal="center" vertical="center"/>
      <protection/>
    </xf>
    <xf numFmtId="0" fontId="6" fillId="0" borderId="0" xfId="0" applyFont="1" applyAlignment="1">
      <alignment vertical="center"/>
    </xf>
    <xf numFmtId="0" fontId="6" fillId="37" borderId="0" xfId="0" applyFont="1" applyFill="1" applyAlignment="1">
      <alignment vertical="center"/>
    </xf>
    <xf numFmtId="0" fontId="6" fillId="0" borderId="0" xfId="0" applyFont="1" applyFill="1" applyAlignment="1">
      <alignment horizontal="left" vertical="center"/>
    </xf>
    <xf numFmtId="0" fontId="67" fillId="38"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68" fillId="38" borderId="0" xfId="0" applyFont="1" applyFill="1" applyAlignment="1">
      <alignment horizontal="lef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23" fillId="37" borderId="54" xfId="0" applyFont="1" applyFill="1" applyBorder="1" applyAlignment="1">
      <alignment vertical="center" wrapText="1"/>
    </xf>
    <xf numFmtId="49" fontId="72" fillId="34" borderId="13" xfId="0" applyNumberFormat="1" applyFont="1" applyFill="1" applyBorder="1" applyAlignment="1">
      <alignment horizontal="center" vertical="center"/>
    </xf>
    <xf numFmtId="0" fontId="72" fillId="0" borderId="13" xfId="0" applyNumberFormat="1" applyFont="1" applyBorder="1" applyAlignment="1">
      <alignment horizontal="center" vertical="center"/>
    </xf>
    <xf numFmtId="0" fontId="72" fillId="0" borderId="47" xfId="0" applyNumberFormat="1" applyFont="1" applyBorder="1" applyAlignment="1">
      <alignment horizontal="center" vertical="center"/>
    </xf>
    <xf numFmtId="49" fontId="72" fillId="34" borderId="47" xfId="0" applyNumberFormat="1" applyFont="1" applyFill="1" applyBorder="1" applyAlignment="1">
      <alignment horizontal="center" vertical="center"/>
    </xf>
    <xf numFmtId="0" fontId="72" fillId="0" borderId="39" xfId="0" applyNumberFormat="1" applyFont="1" applyBorder="1" applyAlignment="1">
      <alignment horizontal="center" vertical="center"/>
    </xf>
    <xf numFmtId="49" fontId="72" fillId="34" borderId="39" xfId="0" applyNumberFormat="1" applyFont="1" applyFill="1" applyBorder="1" applyAlignment="1">
      <alignment horizontal="center" vertical="center"/>
    </xf>
    <xf numFmtId="49" fontId="72" fillId="34" borderId="44" xfId="0" applyNumberFormat="1" applyFont="1" applyFill="1" applyBorder="1" applyAlignment="1">
      <alignment horizontal="center" vertical="center"/>
    </xf>
    <xf numFmtId="0" fontId="65" fillId="32" borderId="13" xfId="0" applyFont="1" applyFill="1" applyBorder="1" applyAlignment="1" applyProtection="1">
      <alignment horizontal="center" vertical="center" shrinkToFit="1"/>
      <protection locked="0"/>
    </xf>
    <xf numFmtId="49" fontId="65" fillId="4" borderId="55" xfId="0" applyNumberFormat="1" applyFont="1" applyFill="1" applyBorder="1" applyAlignment="1">
      <alignment vertical="center" shrinkToFit="1"/>
    </xf>
    <xf numFmtId="0" fontId="65" fillId="34" borderId="13" xfId="0" applyFont="1" applyFill="1" applyBorder="1" applyAlignment="1" applyProtection="1">
      <alignment horizontal="center" vertical="center"/>
      <protection/>
    </xf>
    <xf numFmtId="0" fontId="65" fillId="34" borderId="50" xfId="0" applyFont="1" applyFill="1" applyBorder="1" applyAlignment="1" applyProtection="1">
      <alignment horizontal="center" vertical="center"/>
      <protection/>
    </xf>
    <xf numFmtId="0" fontId="65" fillId="34" borderId="39" xfId="0" applyFont="1" applyFill="1" applyBorder="1" applyAlignment="1" applyProtection="1">
      <alignment horizontal="center" vertical="center"/>
      <protection/>
    </xf>
    <xf numFmtId="0" fontId="65" fillId="32" borderId="50" xfId="0" applyFont="1" applyFill="1" applyBorder="1" applyAlignment="1" applyProtection="1">
      <alignment horizontal="center" vertical="center" shrinkToFit="1"/>
      <protection locked="0"/>
    </xf>
    <xf numFmtId="0" fontId="65" fillId="32" borderId="39" xfId="0" applyFont="1" applyFill="1" applyBorder="1" applyAlignment="1" applyProtection="1">
      <alignment horizontal="center" vertical="center" shrinkToFit="1"/>
      <protection locked="0"/>
    </xf>
    <xf numFmtId="0" fontId="73" fillId="0" borderId="0" xfId="0" applyFont="1" applyAlignment="1">
      <alignment vertical="center"/>
    </xf>
    <xf numFmtId="0" fontId="0" fillId="0" borderId="0" xfId="0" applyFont="1" applyAlignment="1">
      <alignment vertical="center"/>
    </xf>
    <xf numFmtId="0" fontId="27" fillId="0" borderId="0" xfId="0" applyNumberFormat="1" applyFont="1" applyFill="1" applyAlignment="1">
      <alignment vertical="center" wrapText="1" shrinkToFit="1"/>
    </xf>
    <xf numFmtId="0" fontId="65" fillId="0" borderId="0" xfId="0" applyFont="1" applyAlignment="1">
      <alignment horizontal="center" vertical="center"/>
    </xf>
    <xf numFmtId="0" fontId="65" fillId="32" borderId="56" xfId="0" applyFont="1" applyFill="1" applyBorder="1" applyAlignment="1" applyProtection="1">
      <alignment vertical="center"/>
      <protection locked="0"/>
    </xf>
    <xf numFmtId="0" fontId="65" fillId="0" borderId="57" xfId="0" applyFont="1" applyFill="1" applyBorder="1" applyAlignment="1">
      <alignment horizontal="center" vertical="center" wrapText="1"/>
    </xf>
    <xf numFmtId="0" fontId="65" fillId="32" borderId="15" xfId="0" applyFont="1" applyFill="1" applyBorder="1" applyAlignment="1" applyProtection="1">
      <alignment vertical="center"/>
      <protection locked="0"/>
    </xf>
    <xf numFmtId="0" fontId="9" fillId="32" borderId="58" xfId="0" applyFont="1" applyFill="1" applyBorder="1" applyAlignment="1" applyProtection="1">
      <alignment horizontal="center" vertical="center" wrapText="1"/>
      <protection locked="0"/>
    </xf>
    <xf numFmtId="0" fontId="24" fillId="37" borderId="0" xfId="0" applyFont="1" applyFill="1" applyAlignment="1">
      <alignment horizontal="left" vertical="center"/>
    </xf>
    <xf numFmtId="0" fontId="6" fillId="39" borderId="0" xfId="0" applyFont="1" applyFill="1" applyAlignment="1">
      <alignment horizontal="left" vertical="center"/>
    </xf>
    <xf numFmtId="0" fontId="65" fillId="32" borderId="48" xfId="0" applyFont="1" applyFill="1" applyBorder="1" applyAlignment="1" applyProtection="1">
      <alignment horizontal="center" vertical="center"/>
      <protection locked="0"/>
    </xf>
    <xf numFmtId="0" fontId="65" fillId="32" borderId="50" xfId="0" applyFont="1" applyFill="1" applyBorder="1" applyAlignment="1" applyProtection="1">
      <alignment horizontal="center" vertical="center"/>
      <protection locked="0"/>
    </xf>
    <xf numFmtId="0" fontId="65" fillId="32" borderId="59" xfId="0" applyFont="1" applyFill="1" applyBorder="1" applyAlignment="1" applyProtection="1">
      <alignment horizontal="center" vertical="center"/>
      <protection locked="0"/>
    </xf>
    <xf numFmtId="0" fontId="65" fillId="32" borderId="60" xfId="0" applyFont="1" applyFill="1" applyBorder="1" applyAlignment="1" applyProtection="1">
      <alignment horizontal="center" vertical="center"/>
      <protection locked="0"/>
    </xf>
    <xf numFmtId="0" fontId="65" fillId="5" borderId="61" xfId="0" applyFont="1" applyFill="1" applyBorder="1" applyAlignment="1">
      <alignment horizontal="center" vertical="center"/>
    </xf>
    <xf numFmtId="0" fontId="65" fillId="5" borderId="50" xfId="0" applyFont="1" applyFill="1" applyBorder="1" applyAlignment="1">
      <alignment horizontal="center" vertical="center"/>
    </xf>
    <xf numFmtId="0" fontId="65" fillId="0" borderId="61" xfId="0" applyFont="1" applyBorder="1" applyAlignment="1">
      <alignment horizontal="center" vertical="center"/>
    </xf>
    <xf numFmtId="0" fontId="65" fillId="0" borderId="59" xfId="0" applyFont="1" applyBorder="1" applyAlignment="1">
      <alignment horizontal="center" vertical="center"/>
    </xf>
    <xf numFmtId="0" fontId="65" fillId="32" borderId="13" xfId="0" applyFont="1" applyFill="1" applyBorder="1" applyAlignment="1" applyProtection="1">
      <alignment horizontal="center" vertical="center"/>
      <protection locked="0"/>
    </xf>
    <xf numFmtId="49" fontId="65" fillId="0" borderId="62" xfId="0" applyNumberFormat="1" applyFont="1" applyFill="1" applyBorder="1" applyAlignment="1" applyProtection="1">
      <alignment horizontal="center" vertical="center"/>
      <protection/>
    </xf>
    <xf numFmtId="49" fontId="65" fillId="0" borderId="63" xfId="0" applyNumberFormat="1" applyFont="1" applyFill="1" applyBorder="1" applyAlignment="1" applyProtection="1">
      <alignment horizontal="center" vertical="center"/>
      <protection/>
    </xf>
    <xf numFmtId="0" fontId="65" fillId="0" borderId="46" xfId="0" applyFont="1" applyBorder="1" applyAlignment="1">
      <alignment horizontal="center" vertical="center" wrapText="1"/>
    </xf>
    <xf numFmtId="0" fontId="65" fillId="0" borderId="43" xfId="0" applyFont="1" applyBorder="1" applyAlignment="1">
      <alignment horizontal="center" vertical="center"/>
    </xf>
    <xf numFmtId="0" fontId="65" fillId="0" borderId="42"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Fill="1" applyBorder="1" applyAlignment="1">
      <alignment horizontal="center" vertical="center" wrapText="1"/>
    </xf>
    <xf numFmtId="0" fontId="65" fillId="0" borderId="39" xfId="0" applyFont="1" applyFill="1" applyBorder="1" applyAlignment="1">
      <alignment horizontal="center" vertical="center"/>
    </xf>
    <xf numFmtId="0" fontId="65" fillId="0" borderId="44" xfId="0" applyFont="1" applyFill="1" applyBorder="1" applyAlignment="1">
      <alignment horizontal="center" vertical="center"/>
    </xf>
    <xf numFmtId="49" fontId="65" fillId="32" borderId="64" xfId="0" applyNumberFormat="1" applyFont="1" applyFill="1" applyBorder="1" applyAlignment="1" applyProtection="1">
      <alignment horizontal="left" vertical="center"/>
      <protection locked="0"/>
    </xf>
    <xf numFmtId="49" fontId="65" fillId="32" borderId="65" xfId="0" applyNumberFormat="1" applyFont="1" applyFill="1" applyBorder="1" applyAlignment="1" applyProtection="1">
      <alignment horizontal="left" vertical="center"/>
      <protection locked="0"/>
    </xf>
    <xf numFmtId="49" fontId="65" fillId="32" borderId="66" xfId="0" applyNumberFormat="1" applyFont="1" applyFill="1" applyBorder="1" applyAlignment="1" applyProtection="1">
      <alignment horizontal="left" vertical="center"/>
      <protection locked="0"/>
    </xf>
    <xf numFmtId="49" fontId="65" fillId="32" borderId="49" xfId="0" applyNumberFormat="1" applyFont="1" applyFill="1" applyBorder="1" applyAlignment="1" applyProtection="1">
      <alignment horizontal="center" vertical="center"/>
      <protection locked="0"/>
    </xf>
    <xf numFmtId="49" fontId="65" fillId="32" borderId="66" xfId="0" applyNumberFormat="1" applyFont="1" applyFill="1" applyBorder="1" applyAlignment="1" applyProtection="1">
      <alignment horizontal="center" vertical="center"/>
      <protection locked="0"/>
    </xf>
    <xf numFmtId="0" fontId="65" fillId="0" borderId="42" xfId="0" applyFont="1" applyBorder="1" applyAlignment="1">
      <alignment horizontal="center" vertical="center"/>
    </xf>
    <xf numFmtId="0" fontId="65" fillId="0" borderId="40" xfId="0" applyFont="1" applyBorder="1" applyAlignment="1">
      <alignment horizontal="center" vertical="center"/>
    </xf>
    <xf numFmtId="49" fontId="65" fillId="32" borderId="67" xfId="0" applyNumberFormat="1" applyFont="1" applyFill="1" applyBorder="1" applyAlignment="1" applyProtection="1">
      <alignment horizontal="center" vertical="center"/>
      <protection locked="0"/>
    </xf>
    <xf numFmtId="0" fontId="65" fillId="0" borderId="49" xfId="0" applyNumberFormat="1" applyFont="1" applyFill="1" applyBorder="1" applyAlignment="1" applyProtection="1">
      <alignment horizontal="center" vertical="center"/>
      <protection/>
    </xf>
    <xf numFmtId="0" fontId="65" fillId="0" borderId="67" xfId="0" applyNumberFormat="1" applyFont="1" applyFill="1" applyBorder="1" applyAlignment="1" applyProtection="1">
      <alignment horizontal="center" vertical="center"/>
      <protection/>
    </xf>
    <xf numFmtId="0" fontId="65" fillId="34" borderId="13" xfId="0" applyFont="1" applyFill="1" applyBorder="1" applyAlignment="1" applyProtection="1">
      <alignment horizontal="center" vertical="center"/>
      <protection/>
    </xf>
    <xf numFmtId="0" fontId="8" fillId="0" borderId="41" xfId="0" applyFont="1" applyBorder="1" applyAlignment="1">
      <alignment horizontal="center" vertical="center" wrapText="1"/>
    </xf>
    <xf numFmtId="0" fontId="8" fillId="0" borderId="40" xfId="0" applyFont="1" applyBorder="1" applyAlignment="1">
      <alignment horizontal="center" vertical="center"/>
    </xf>
    <xf numFmtId="0" fontId="65" fillId="5" borderId="42" xfId="0" applyFont="1" applyFill="1" applyBorder="1" applyAlignment="1">
      <alignment horizontal="center" vertical="center"/>
    </xf>
    <xf numFmtId="0" fontId="65" fillId="5" borderId="13" xfId="0" applyFont="1" applyFill="1" applyBorder="1" applyAlignment="1">
      <alignment horizontal="center" vertical="center"/>
    </xf>
    <xf numFmtId="0" fontId="65" fillId="5" borderId="41" xfId="0" applyFont="1" applyFill="1" applyBorder="1" applyAlignment="1">
      <alignment horizontal="center" vertical="center"/>
    </xf>
    <xf numFmtId="0" fontId="65" fillId="5" borderId="46" xfId="0" applyFont="1" applyFill="1" applyBorder="1" applyAlignment="1">
      <alignment horizontal="center" vertical="center"/>
    </xf>
    <xf numFmtId="0" fontId="65" fillId="0" borderId="41" xfId="0" applyFont="1" applyBorder="1" applyAlignment="1">
      <alignment horizontal="center" vertical="center"/>
    </xf>
    <xf numFmtId="0" fontId="65" fillId="0" borderId="46" xfId="0" applyFont="1" applyBorder="1" applyAlignment="1">
      <alignment horizontal="center" vertical="center"/>
    </xf>
    <xf numFmtId="0" fontId="19" fillId="0" borderId="68" xfId="0" applyFont="1" applyFill="1" applyBorder="1" applyAlignment="1">
      <alignment horizontal="center" vertical="center"/>
    </xf>
    <xf numFmtId="0" fontId="65" fillId="0" borderId="69" xfId="0" applyFont="1" applyFill="1" applyBorder="1" applyAlignment="1" applyProtection="1">
      <alignment horizontal="center" vertical="center" wrapText="1"/>
      <protection/>
    </xf>
    <xf numFmtId="0" fontId="65" fillId="0" borderId="70" xfId="0" applyFont="1" applyFill="1" applyBorder="1" applyAlignment="1" applyProtection="1">
      <alignment horizontal="center" vertical="center"/>
      <protection/>
    </xf>
    <xf numFmtId="0" fontId="65" fillId="0" borderId="69" xfId="0" applyFont="1" applyFill="1" applyBorder="1" applyAlignment="1">
      <alignment horizontal="center" vertical="center" wrapText="1"/>
    </xf>
    <xf numFmtId="0" fontId="65" fillId="0" borderId="71" xfId="0" applyFont="1" applyFill="1" applyBorder="1" applyAlignment="1">
      <alignment horizontal="center" vertical="center"/>
    </xf>
    <xf numFmtId="0" fontId="65" fillId="0" borderId="0" xfId="0" applyFont="1" applyAlignment="1">
      <alignment horizontal="center" vertical="center"/>
    </xf>
    <xf numFmtId="49" fontId="65" fillId="32" borderId="39" xfId="0" applyNumberFormat="1" applyFont="1" applyFill="1" applyBorder="1" applyAlignment="1" applyProtection="1">
      <alignment horizontal="left" vertical="center"/>
      <protection locked="0"/>
    </xf>
    <xf numFmtId="49" fontId="65" fillId="32" borderId="44" xfId="0" applyNumberFormat="1" applyFont="1" applyFill="1" applyBorder="1" applyAlignment="1" applyProtection="1">
      <alignment horizontal="left" vertical="center"/>
      <protection locked="0"/>
    </xf>
    <xf numFmtId="0" fontId="65" fillId="0" borderId="70" xfId="0" applyFont="1" applyFill="1" applyBorder="1" applyAlignment="1" applyProtection="1">
      <alignment horizontal="center" vertical="center" wrapText="1"/>
      <protection/>
    </xf>
    <xf numFmtId="0" fontId="65" fillId="0" borderId="18" xfId="0" applyFont="1" applyFill="1" applyBorder="1" applyAlignment="1" applyProtection="1">
      <alignment horizontal="center" vertical="center"/>
      <protection/>
    </xf>
    <xf numFmtId="0" fontId="65" fillId="0" borderId="28" xfId="0" applyFont="1" applyFill="1" applyBorder="1" applyAlignment="1">
      <alignment horizontal="center" vertical="center"/>
    </xf>
    <xf numFmtId="49" fontId="65" fillId="32" borderId="49" xfId="0" applyNumberFormat="1" applyFont="1" applyFill="1" applyBorder="1" applyAlignment="1" applyProtection="1">
      <alignment horizontal="left" vertical="center"/>
      <protection locked="0"/>
    </xf>
    <xf numFmtId="49" fontId="65" fillId="32" borderId="67" xfId="0" applyNumberFormat="1" applyFont="1" applyFill="1" applyBorder="1" applyAlignment="1" applyProtection="1">
      <alignment horizontal="left" vertical="center"/>
      <protection locked="0"/>
    </xf>
    <xf numFmtId="0" fontId="65" fillId="32" borderId="42" xfId="0" applyFont="1" applyFill="1" applyBorder="1" applyAlignment="1" applyProtection="1">
      <alignment horizontal="center" vertical="center"/>
      <protection locked="0"/>
    </xf>
    <xf numFmtId="0" fontId="65" fillId="34" borderId="42" xfId="0" applyFont="1" applyFill="1" applyBorder="1" applyAlignment="1" applyProtection="1">
      <alignment horizontal="center" vertical="center"/>
      <protection/>
    </xf>
    <xf numFmtId="0" fontId="65" fillId="32" borderId="39" xfId="0" applyFont="1" applyFill="1" applyBorder="1" applyAlignment="1" applyProtection="1">
      <alignment horizontal="center" vertical="center"/>
      <protection locked="0"/>
    </xf>
    <xf numFmtId="0" fontId="65" fillId="34" borderId="39" xfId="0" applyFont="1" applyFill="1" applyBorder="1" applyAlignment="1" applyProtection="1">
      <alignment horizontal="center" vertical="center"/>
      <protection/>
    </xf>
    <xf numFmtId="0" fontId="65" fillId="0" borderId="72" xfId="0" applyFont="1" applyBorder="1" applyAlignment="1">
      <alignment horizontal="center" vertical="center"/>
    </xf>
    <xf numFmtId="0" fontId="65" fillId="34" borderId="50" xfId="0" applyFont="1" applyFill="1" applyBorder="1" applyAlignment="1" applyProtection="1">
      <alignment horizontal="center" vertical="center"/>
      <protection/>
    </xf>
    <xf numFmtId="0" fontId="9" fillId="40" borderId="57" xfId="0" applyFont="1" applyFill="1" applyBorder="1" applyAlignment="1">
      <alignment horizontal="left" vertical="top" wrapText="1"/>
    </xf>
    <xf numFmtId="0" fontId="9" fillId="40" borderId="73" xfId="0" applyFont="1" applyFill="1" applyBorder="1" applyAlignment="1">
      <alignment horizontal="left" vertical="top" wrapText="1"/>
    </xf>
    <xf numFmtId="0" fontId="9" fillId="40" borderId="74" xfId="0" applyFont="1" applyFill="1" applyBorder="1" applyAlignment="1">
      <alignment horizontal="left" vertical="top" wrapText="1"/>
    </xf>
    <xf numFmtId="0" fontId="9" fillId="40" borderId="38" xfId="0" applyFont="1" applyFill="1" applyBorder="1" applyAlignment="1">
      <alignment horizontal="left" vertical="top" wrapText="1"/>
    </xf>
    <xf numFmtId="0" fontId="9" fillId="40" borderId="0" xfId="0" applyFont="1" applyFill="1" applyBorder="1" applyAlignment="1">
      <alignment horizontal="left" vertical="top" wrapText="1"/>
    </xf>
    <xf numFmtId="0" fontId="9" fillId="40" borderId="75" xfId="0" applyFont="1" applyFill="1" applyBorder="1" applyAlignment="1">
      <alignment horizontal="left" vertical="top" wrapText="1"/>
    </xf>
    <xf numFmtId="0" fontId="9" fillId="40" borderId="76" xfId="0" applyFont="1" applyFill="1" applyBorder="1" applyAlignment="1">
      <alignment horizontal="left" vertical="top" wrapText="1"/>
    </xf>
    <xf numFmtId="0" fontId="9" fillId="40" borderId="77" xfId="0" applyFont="1" applyFill="1" applyBorder="1" applyAlignment="1">
      <alignment horizontal="left" vertical="top" wrapText="1"/>
    </xf>
    <xf numFmtId="0" fontId="9" fillId="40" borderId="23" xfId="0" applyFont="1" applyFill="1" applyBorder="1" applyAlignment="1">
      <alignment horizontal="left" vertical="top" wrapText="1"/>
    </xf>
    <xf numFmtId="0" fontId="65"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59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CCFFFF"/>
        </patternFill>
      </fill>
    </dxf>
    <dxf>
      <fill>
        <patternFill>
          <bgColor rgb="FFFF99C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22"/>
        </patternFill>
      </fill>
      <border>
        <right style="thin"/>
      </border>
    </dxf>
    <dxf>
      <fill>
        <patternFill>
          <bgColor indexed="22"/>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ont>
        <b/>
        <i val="0"/>
        <color rgb="FFFF0000"/>
      </font>
      <fill>
        <patternFill patternType="none">
          <bgColor indexed="65"/>
        </patternFill>
      </fill>
    </dxf>
    <dxf>
      <font>
        <b/>
        <i val="0"/>
        <color rgb="FFFF0000"/>
      </font>
      <fill>
        <patternFill patternType="none">
          <bgColor indexed="65"/>
        </patternFill>
      </fill>
    </dxf>
    <dxf>
      <font>
        <color indexed="9"/>
      </font>
      <fill>
        <patternFill>
          <bgColor indexed="10"/>
        </patternFill>
      </fill>
    </dxf>
    <dxf>
      <font>
        <color indexed="9"/>
      </font>
      <fill>
        <patternFill>
          <bgColor indexed="1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22"/>
        </patternFill>
      </fill>
    </dxf>
    <dxf>
      <fill>
        <patternFill>
          <bgColor indexed="22"/>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indexed="41"/>
        </patternFill>
      </fill>
    </dxf>
    <dxf>
      <fill>
        <patternFill>
          <bgColor indexed="22"/>
        </patternFill>
      </fill>
      <border>
        <right style="thin"/>
      </border>
    </dxf>
    <dxf>
      <fill>
        <patternFill>
          <bgColor indexed="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fgColor rgb="FFCC0000"/>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45"/>
        </patternFill>
      </fill>
    </dxf>
    <dxf>
      <fill>
        <patternFill>
          <bgColor indexed="45"/>
        </patternFill>
      </fill>
    </dxf>
    <dxf>
      <fill>
        <patternFill>
          <bgColor indexed="41"/>
        </patternFill>
      </fill>
    </dxf>
    <dxf>
      <fill>
        <patternFill>
          <bgColor indexed="45"/>
        </patternFill>
      </fill>
    </dxf>
    <dxf>
      <fill>
        <patternFill>
          <bgColor indexed="45"/>
        </patternFill>
      </fill>
    </dxf>
    <dxf>
      <fill>
        <patternFill>
          <bgColor indexed="41"/>
        </patternFill>
      </fill>
    </dxf>
    <dxf>
      <fill>
        <patternFill>
          <bgColor indexed="41"/>
        </patternFill>
      </fill>
    </dxf>
    <dxf>
      <fill>
        <patternFill>
          <bgColor indexed="45"/>
        </patternFill>
      </fill>
    </dxf>
    <dxf>
      <fill>
        <patternFill>
          <bgColor indexed="4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0000"/>
        </patternFill>
      </fill>
    </dxf>
    <dxf>
      <fill>
        <patternFill>
          <bgColor rgb="FF92D050"/>
        </patternFill>
      </fill>
    </dxf>
    <dxf>
      <fill>
        <patternFill>
          <bgColor rgb="FFCCFFFF"/>
        </patternFill>
      </fill>
    </dxf>
    <dxf>
      <fill>
        <patternFill>
          <bgColor rgb="FFFF99CC"/>
        </patternFill>
      </fill>
    </dxf>
    <dxf>
      <fill>
        <patternFill>
          <bgColor indexed="41"/>
        </patternFill>
      </fill>
    </dxf>
    <dxf>
      <fill>
        <patternFill>
          <bgColor indexed="45"/>
        </patternFill>
      </fill>
    </dxf>
    <dxf>
      <fill>
        <patternFill>
          <bgColor indexed="10"/>
        </patternFill>
      </fill>
    </dxf>
    <dxf>
      <font>
        <color auto="1"/>
      </font>
      <fill>
        <patternFill>
          <bgColor indexed="45"/>
        </patternFill>
      </fill>
    </dxf>
    <dxf>
      <font>
        <color auto="1"/>
      </font>
      <fill>
        <patternFill>
          <bgColor indexed="41"/>
        </patternFill>
      </fill>
    </dxf>
    <dxf>
      <fill>
        <patternFill>
          <bgColor indexed="45"/>
        </patternFill>
      </fill>
    </dxf>
    <dxf>
      <fill>
        <patternFill>
          <bgColor indexed="41"/>
        </patternFill>
      </fill>
    </dxf>
    <dxf>
      <fill>
        <patternFill>
          <bgColor rgb="FFCC0000"/>
        </patternFill>
      </fill>
    </dxf>
    <dxf>
      <fill>
        <patternFill>
          <bgColor rgb="FFCC0000"/>
        </patternFill>
      </fill>
    </dxf>
    <dxf>
      <fill>
        <patternFill>
          <bgColor indexed="10"/>
        </patternFill>
      </fill>
    </dxf>
    <dxf>
      <fill>
        <patternFill>
          <bgColor indexed="10"/>
        </patternFill>
      </fill>
    </dxf>
    <dxf>
      <font>
        <b/>
        <i val="0"/>
        <color indexed="9"/>
      </font>
      <fill>
        <patternFill>
          <bgColor indexed="10"/>
        </patternFill>
      </fill>
    </dxf>
    <dxf>
      <fill>
        <patternFill>
          <bgColor indexed="41"/>
        </patternFill>
      </fill>
    </dxf>
    <dxf>
      <fill>
        <patternFill>
          <bgColor indexed="45"/>
        </patternFill>
      </fill>
    </dxf>
    <dxf>
      <fill>
        <patternFill>
          <bgColor indexed="10"/>
        </patternFill>
      </fill>
    </dxf>
    <dxf>
      <fill>
        <patternFill>
          <bgColor indexed="41"/>
        </patternFill>
      </fill>
    </dxf>
    <dxf>
      <fill>
        <patternFill>
          <bgColor indexed="45"/>
        </patternFill>
      </fill>
    </dxf>
    <dxf>
      <fill>
        <patternFill>
          <bgColor indexed="10"/>
        </patternFill>
      </fill>
    </dxf>
    <dxf>
      <fill>
        <patternFill>
          <bgColor rgb="FFCCFFFF"/>
        </patternFill>
      </fill>
    </dxf>
    <dxf>
      <fill>
        <patternFill>
          <bgColor rgb="FFFF99CC"/>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color indexed="9"/>
      </font>
      <fill>
        <patternFill>
          <bgColor indexed="10"/>
        </patternFill>
      </fill>
    </dxf>
    <dxf>
      <font>
        <color auto="1"/>
      </font>
      <fill>
        <patternFill>
          <bgColor indexed="45"/>
        </patternFill>
      </fill>
    </dxf>
    <dxf>
      <font>
        <color auto="1"/>
      </font>
      <fill>
        <patternFill>
          <bgColor indexed="41"/>
        </patternFill>
      </fill>
    </dxf>
    <dxf>
      <fill>
        <patternFill>
          <bgColor indexed="45"/>
        </patternFill>
      </fill>
    </dxf>
    <dxf>
      <fill>
        <patternFill>
          <bgColor indexed="41"/>
        </patternFill>
      </fill>
    </dxf>
    <dxf>
      <font>
        <color auto="1"/>
      </font>
      <fill>
        <patternFill>
          <bgColor rgb="FFCCFFFF"/>
        </patternFill>
      </fill>
      <border/>
    </dxf>
    <dxf>
      <font>
        <color auto="1"/>
      </font>
      <fill>
        <patternFill>
          <bgColor rgb="FFFF99CC"/>
        </patternFill>
      </fill>
      <border/>
    </dxf>
    <dxf>
      <font>
        <b/>
        <i val="0"/>
        <color rgb="FFFFFFFF"/>
      </font>
      <fill>
        <patternFill>
          <bgColor rgb="FFFF0000"/>
        </patternFill>
      </fill>
      <border/>
    </dxf>
    <dxf>
      <font>
        <b/>
        <i val="0"/>
      </font>
      <fill>
        <patternFill>
          <bgColor rgb="FFFF0000"/>
        </patternFill>
      </fill>
      <border/>
    </dxf>
    <dxf>
      <font>
        <b/>
        <i val="0"/>
      </font>
      <fill>
        <patternFill>
          <bgColor rgb="FFFFFF00"/>
        </patternFill>
      </fill>
      <border/>
    </dxf>
    <dxf>
      <fill>
        <patternFill>
          <bgColor rgb="FFC0C0C0"/>
        </patternFill>
      </fill>
      <border>
        <right style="thin">
          <color rgb="FF000000"/>
        </right>
      </border>
    </dxf>
    <dxf>
      <font>
        <color rgb="FFFFFFFF"/>
      </font>
      <fill>
        <patternFill>
          <bgColor rgb="FFFF0000"/>
        </patternFill>
      </fill>
      <border/>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ouichi%20Aoyama\Documents\&#38263;&#37326;&#38520;&#19978;&#31478;&#25216;&#21332;&#20250;\&#20013;&#20449;&#22320;&#21306;&#38520;&#19978;&#31478;&#25216;&#21332;&#20250;\&#20013;&#20449;&#36984;&#25163;&#27177;\2014\14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意事項"/>
      <sheetName val="個人種目申込一覧表"/>
      <sheetName val="リレー申込票"/>
      <sheetName val="団体略称一覧"/>
    </sheetNames>
    <sheetDataSet>
      <sheetData sheetId="1">
        <row r="20">
          <cell r="U20" t="str">
            <v>一･高男子</v>
          </cell>
          <cell r="V20" t="str">
            <v>一･高女子</v>
          </cell>
          <cell r="W20" t="str">
            <v>中学男子</v>
          </cell>
          <cell r="X20" t="str">
            <v>中学女子</v>
          </cell>
        </row>
      </sheetData>
      <sheetData sheetId="2">
        <row r="15">
          <cell r="T15" t="str">
            <v>一･高男子</v>
          </cell>
          <cell r="U15" t="str">
            <v>一･高女子</v>
          </cell>
          <cell r="V15" t="str">
            <v>中学男子</v>
          </cell>
          <cell r="W15" t="str">
            <v>中学女子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IV70"/>
  <sheetViews>
    <sheetView showGridLines="0" tabSelected="1" zoomScale="150" zoomScaleNormal="150" workbookViewId="0" topLeftCell="A1">
      <selection activeCell="D4" sqref="D4"/>
    </sheetView>
  </sheetViews>
  <sheetFormatPr defaultColWidth="9.140625" defaultRowHeight="15"/>
  <cols>
    <col min="1" max="1" width="3.8515625" style="147" customWidth="1"/>
    <col min="2" max="3" width="4.421875" style="147" customWidth="1"/>
    <col min="4" max="4" width="97.7109375" style="147" customWidth="1"/>
    <col min="5" max="6" width="4.421875" style="147" customWidth="1"/>
    <col min="7" max="7" width="3.00390625" style="4" customWidth="1"/>
    <col min="8" max="16384" width="9.00390625" style="4" customWidth="1"/>
  </cols>
  <sheetData>
    <row r="1" spans="2:6" ht="21">
      <c r="B1" s="180" t="s">
        <v>93</v>
      </c>
      <c r="C1" s="180"/>
      <c r="D1" s="180"/>
      <c r="E1" s="180"/>
      <c r="F1" s="148"/>
    </row>
    <row r="2" spans="1:6" s="46" customFormat="1" ht="24">
      <c r="A2" s="151"/>
      <c r="B2" s="149"/>
      <c r="C2" s="149"/>
      <c r="D2" s="150" t="s">
        <v>94</v>
      </c>
      <c r="E2" s="149"/>
      <c r="F2" s="149"/>
    </row>
    <row r="3" spans="1:6" s="46" customFormat="1" ht="24">
      <c r="A3" s="151"/>
      <c r="B3" s="149"/>
      <c r="C3" s="149"/>
      <c r="D3" s="150" t="s">
        <v>75</v>
      </c>
      <c r="E3" s="149"/>
      <c r="F3" s="149"/>
    </row>
    <row r="4" spans="1:6" s="46" customFormat="1" ht="24">
      <c r="A4" s="151"/>
      <c r="B4" s="149"/>
      <c r="C4" s="149"/>
      <c r="D4" s="150" t="s">
        <v>149</v>
      </c>
      <c r="E4" s="149"/>
      <c r="F4" s="149"/>
    </row>
    <row r="5" spans="3:6" ht="15.75">
      <c r="C5" s="181" t="s">
        <v>95</v>
      </c>
      <c r="D5" s="181"/>
      <c r="E5" s="181"/>
      <c r="F5" s="152"/>
    </row>
    <row r="6" ht="15.75">
      <c r="D6" s="147" t="s">
        <v>39</v>
      </c>
    </row>
    <row r="7" ht="15.75">
      <c r="D7" s="147" t="s">
        <v>40</v>
      </c>
    </row>
    <row r="8" ht="15.75">
      <c r="D8" s="147" t="s">
        <v>41</v>
      </c>
    </row>
    <row r="9" spans="3:6" ht="15.75">
      <c r="C9" s="181" t="s">
        <v>96</v>
      </c>
      <c r="D9" s="181"/>
      <c r="E9" s="181"/>
      <c r="F9" s="152"/>
    </row>
    <row r="10" spans="1:6" s="46" customFormat="1" ht="15.75">
      <c r="A10" s="151"/>
      <c r="B10" s="151"/>
      <c r="C10" s="149"/>
      <c r="D10" s="153" t="s">
        <v>97</v>
      </c>
      <c r="E10" s="149"/>
      <c r="F10" s="152"/>
    </row>
    <row r="11" ht="15.75">
      <c r="D11" s="147" t="s">
        <v>98</v>
      </c>
    </row>
    <row r="12" ht="15.75">
      <c r="D12" s="154" t="s">
        <v>99</v>
      </c>
    </row>
    <row r="13" s="70" customFormat="1" ht="15.75">
      <c r="D13" s="70" t="s">
        <v>100</v>
      </c>
    </row>
    <row r="14" ht="15.75">
      <c r="D14" s="147" t="s">
        <v>101</v>
      </c>
    </row>
    <row r="15" s="70" customFormat="1" ht="15.75"/>
    <row r="16" s="70" customFormat="1" ht="15.75">
      <c r="C16" s="155" t="s">
        <v>102</v>
      </c>
    </row>
    <row r="17" ht="15.75">
      <c r="D17" s="156" t="s">
        <v>150</v>
      </c>
    </row>
    <row r="18" ht="15.75">
      <c r="D18" s="156" t="s">
        <v>151</v>
      </c>
    </row>
    <row r="19" ht="15.75">
      <c r="D19" s="156"/>
    </row>
    <row r="20" s="70" customFormat="1" ht="15.75">
      <c r="C20" s="155" t="s">
        <v>103</v>
      </c>
    </row>
    <row r="21" ht="15.75">
      <c r="D21" s="154" t="s">
        <v>112</v>
      </c>
    </row>
    <row r="22" ht="15.75">
      <c r="D22" s="154" t="s">
        <v>122</v>
      </c>
    </row>
    <row r="23" ht="15.75">
      <c r="D23" s="70" t="s">
        <v>113</v>
      </c>
    </row>
    <row r="24" ht="15.75">
      <c r="D24" s="154" t="s">
        <v>114</v>
      </c>
    </row>
    <row r="25" ht="15.75">
      <c r="D25" s="156" t="s">
        <v>104</v>
      </c>
    </row>
    <row r="26" s="70" customFormat="1" ht="15.75">
      <c r="D26" s="70" t="s">
        <v>115</v>
      </c>
    </row>
    <row r="27" ht="15.75">
      <c r="D27" s="156" t="s">
        <v>124</v>
      </c>
    </row>
    <row r="28" ht="15.75">
      <c r="D28" s="156" t="s">
        <v>125</v>
      </c>
    </row>
    <row r="29" s="70" customFormat="1" ht="15.75">
      <c r="D29" s="70" t="s">
        <v>116</v>
      </c>
    </row>
    <row r="30" ht="15.75">
      <c r="D30" s="70" t="s">
        <v>117</v>
      </c>
    </row>
    <row r="31" ht="15.75">
      <c r="D31" s="70" t="s">
        <v>105</v>
      </c>
    </row>
    <row r="32" s="70" customFormat="1" ht="15.75">
      <c r="D32" s="70" t="s">
        <v>118</v>
      </c>
    </row>
    <row r="33" s="70" customFormat="1" ht="15.75">
      <c r="D33" s="70" t="s">
        <v>106</v>
      </c>
    </row>
    <row r="34" s="70" customFormat="1" ht="15.75">
      <c r="D34" s="70" t="s">
        <v>83</v>
      </c>
    </row>
    <row r="35" s="70" customFormat="1" ht="15.75">
      <c r="D35" s="70" t="s">
        <v>145</v>
      </c>
    </row>
    <row r="36" ht="15.75">
      <c r="D36" s="156" t="s">
        <v>123</v>
      </c>
    </row>
    <row r="37" ht="15.75">
      <c r="D37" s="70" t="s">
        <v>119</v>
      </c>
    </row>
    <row r="38" ht="15.75">
      <c r="D38" s="70"/>
    </row>
    <row r="39" s="70" customFormat="1" ht="15.75">
      <c r="C39" s="155" t="s">
        <v>107</v>
      </c>
    </row>
    <row r="40" s="70" customFormat="1" ht="15.75">
      <c r="D40" s="70" t="s">
        <v>129</v>
      </c>
    </row>
    <row r="41" s="70" customFormat="1" ht="15.75">
      <c r="D41" s="70" t="s">
        <v>120</v>
      </c>
    </row>
    <row r="42" s="70" customFormat="1" ht="15.75">
      <c r="D42" s="70" t="s">
        <v>108</v>
      </c>
    </row>
    <row r="43" s="70" customFormat="1" ht="15.75">
      <c r="D43" s="70" t="s">
        <v>121</v>
      </c>
    </row>
    <row r="44" ht="15.75">
      <c r="D44" s="156" t="s">
        <v>115</v>
      </c>
    </row>
    <row r="45" ht="15.75">
      <c r="D45" s="156" t="s">
        <v>109</v>
      </c>
    </row>
    <row r="46" ht="15.75">
      <c r="D46" s="156" t="s">
        <v>124</v>
      </c>
    </row>
    <row r="47" ht="15.75">
      <c r="D47" s="156" t="s">
        <v>125</v>
      </c>
    </row>
    <row r="48" ht="15.75">
      <c r="D48" s="70" t="s">
        <v>126</v>
      </c>
    </row>
    <row r="49" ht="15.75">
      <c r="D49" s="70"/>
    </row>
    <row r="50" spans="3:6" ht="15.75">
      <c r="C50" s="181" t="s">
        <v>110</v>
      </c>
      <c r="D50" s="181"/>
      <c r="E50" s="181"/>
      <c r="F50" s="152"/>
    </row>
    <row r="51" spans="4:256" s="147" customFormat="1" ht="15.75">
      <c r="D51" s="147" t="s">
        <v>42</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row>
    <row r="52" spans="4:256" s="147" customFormat="1" ht="15.75">
      <c r="D52" s="147" t="s">
        <v>43</v>
      </c>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row>
    <row r="53" spans="4:256" s="147" customFormat="1" ht="15.75">
      <c r="D53" s="147" t="s">
        <v>44</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row>
    <row r="54" spans="4:256" s="147" customFormat="1" ht="15.75">
      <c r="D54" s="156" t="s">
        <v>45</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row>
    <row r="55" spans="4:256" s="147" customFormat="1" ht="15.75">
      <c r="D55" s="156" t="s">
        <v>76</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row>
    <row r="56" spans="4:256" s="147" customFormat="1" ht="15.75">
      <c r="D56" s="147" t="s">
        <v>46</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row>
    <row r="57" spans="3:256" s="147" customFormat="1" ht="15.75">
      <c r="C57" s="147" t="s">
        <v>47</v>
      </c>
      <c r="D57" s="147" t="s">
        <v>48</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row>
    <row r="58" spans="4:256" s="147" customFormat="1" ht="15.75">
      <c r="D58" s="147" t="s">
        <v>49</v>
      </c>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4:256" s="147" customFormat="1" ht="15.75">
      <c r="D59" s="147" t="s">
        <v>50</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4:256" s="147" customFormat="1" ht="15.75">
      <c r="D60" s="147" t="s">
        <v>51</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4:256" s="147" customFormat="1" ht="15.75">
      <c r="D61" s="147" t="s">
        <v>52</v>
      </c>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4:256" s="147" customFormat="1" ht="15.75">
      <c r="D62" s="147" t="s">
        <v>53</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row>
    <row r="63" spans="4:256" s="147" customFormat="1" ht="15.75">
      <c r="D63" s="147" t="s">
        <v>111</v>
      </c>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row>
    <row r="64" spans="4:256" s="147" customFormat="1" ht="15.75">
      <c r="D64" s="147" t="s">
        <v>54</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row>
    <row r="65" spans="4:256" s="147" customFormat="1" ht="15.75">
      <c r="D65" s="147" t="s">
        <v>55</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row>
    <row r="66" spans="4:256" s="147" customFormat="1" ht="15.75">
      <c r="D66" s="147" t="s">
        <v>56</v>
      </c>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4:256" s="147" customFormat="1" ht="15.75">
      <c r="D67" s="147" t="s">
        <v>57</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row>
    <row r="68" spans="4:256" s="147" customFormat="1" ht="15.75">
      <c r="D68" s="147" t="s">
        <v>58</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4:256" s="147" customFormat="1" ht="15.75">
      <c r="D69" s="156" t="s">
        <v>77</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row>
    <row r="70" ht="15.75">
      <c r="D70" s="147" t="s">
        <v>128</v>
      </c>
    </row>
  </sheetData>
  <sheetProtection/>
  <mergeCells count="4">
    <mergeCell ref="B1:E1"/>
    <mergeCell ref="C5:E5"/>
    <mergeCell ref="C9:E9"/>
    <mergeCell ref="C50:E50"/>
  </mergeCells>
  <printOptions/>
  <pageMargins left="0.15748031496062992" right="0.1968503937007874" top="0.35433070866141736" bottom="0.35433070866141736" header="0.5118110236220472" footer="0.5118110236220472"/>
  <pageSetup horizontalDpi="1200" verticalDpi="1200" orientation="portrait"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AR115"/>
  <sheetViews>
    <sheetView showGridLines="0" zoomScale="80" zoomScaleNormal="80" zoomScalePageLayoutView="0" workbookViewId="0" topLeftCell="A1">
      <selection activeCell="F4" sqref="F4:G4"/>
    </sheetView>
  </sheetViews>
  <sheetFormatPr defaultColWidth="9.140625" defaultRowHeight="15"/>
  <cols>
    <col min="1" max="1" width="3.28125" style="4" customWidth="1"/>
    <col min="2" max="2" width="7.421875" style="7" customWidth="1"/>
    <col min="3" max="3" width="8.57421875" style="7" customWidth="1"/>
    <col min="4" max="4" width="10.00390625" style="4" customWidth="1"/>
    <col min="5" max="5" width="16.8515625" style="4" customWidth="1"/>
    <col min="6" max="6" width="9.421875" style="7" customWidth="1"/>
    <col min="7" max="9" width="13.8515625" style="7" customWidth="1"/>
    <col min="10" max="10" width="3.28125" style="53" customWidth="1"/>
    <col min="11" max="11" width="14.421875" style="4" customWidth="1"/>
    <col min="12" max="17" width="8.8515625" style="7" customWidth="1"/>
    <col min="18" max="20" width="10.421875" style="7" hidden="1" customWidth="1"/>
    <col min="21" max="27" width="7.421875" style="4" hidden="1" customWidth="1"/>
    <col min="28" max="28" width="15.421875" style="4" hidden="1" customWidth="1"/>
    <col min="29" max="29" width="3.140625" style="4" hidden="1" customWidth="1"/>
    <col min="30" max="35" width="5.421875" style="4" hidden="1" customWidth="1"/>
    <col min="36" max="38" width="3.00390625" style="4" hidden="1" customWidth="1"/>
    <col min="39" max="47" width="9.00390625" style="4" hidden="1" customWidth="1"/>
    <col min="48" max="16384" width="9.00390625" style="4" customWidth="1"/>
  </cols>
  <sheetData>
    <row r="1" spans="2:23" ht="25.5" customHeight="1" thickBot="1">
      <c r="B1" s="219" t="s">
        <v>148</v>
      </c>
      <c r="C1" s="219"/>
      <c r="D1" s="219"/>
      <c r="E1" s="219"/>
      <c r="F1" s="219"/>
      <c r="G1" s="224" t="s">
        <v>27</v>
      </c>
      <c r="H1" s="224"/>
      <c r="I1" s="224"/>
      <c r="K1" s="54"/>
      <c r="L1" s="54"/>
      <c r="M1" s="54"/>
      <c r="N1" s="54"/>
      <c r="O1" s="54"/>
      <c r="P1" s="54"/>
      <c r="Q1" s="54"/>
      <c r="R1" s="54"/>
      <c r="S1" s="54"/>
      <c r="T1" s="54"/>
      <c r="U1" s="54"/>
      <c r="V1" s="54"/>
      <c r="W1" s="54"/>
    </row>
    <row r="2" spans="11:23" ht="6.75" customHeight="1" thickBot="1" thickTop="1">
      <c r="K2" s="54"/>
      <c r="L2" s="54"/>
      <c r="M2" s="54"/>
      <c r="N2" s="54"/>
      <c r="O2" s="54"/>
      <c r="P2" s="54"/>
      <c r="Q2" s="54"/>
      <c r="R2" s="54"/>
      <c r="S2" s="54"/>
      <c r="T2" s="54"/>
      <c r="U2" s="54"/>
      <c r="V2" s="54"/>
      <c r="W2" s="54"/>
    </row>
    <row r="3" spans="2:23" ht="27" customHeight="1">
      <c r="B3" s="229" t="s">
        <v>37</v>
      </c>
      <c r="C3" s="223"/>
      <c r="D3" s="220" t="s">
        <v>84</v>
      </c>
      <c r="E3" s="221"/>
      <c r="F3" s="222" t="s">
        <v>89</v>
      </c>
      <c r="G3" s="223"/>
      <c r="H3" s="227" t="s">
        <v>90</v>
      </c>
      <c r="I3" s="228"/>
      <c r="K3" s="238" t="s">
        <v>86</v>
      </c>
      <c r="L3" s="239"/>
      <c r="M3" s="239"/>
      <c r="N3" s="239"/>
      <c r="O3" s="239"/>
      <c r="P3" s="239"/>
      <c r="Q3" s="240"/>
      <c r="R3" s="55"/>
      <c r="S3" s="56"/>
      <c r="T3" s="57"/>
      <c r="U3" s="58"/>
      <c r="V3" s="57"/>
      <c r="W3" s="57"/>
    </row>
    <row r="4" spans="2:23" ht="27" customHeight="1">
      <c r="B4" s="191" t="s">
        <v>144</v>
      </c>
      <c r="C4" s="192"/>
      <c r="D4" s="208">
        <f>IF(F4="","",F4)</f>
      </c>
      <c r="E4" s="209"/>
      <c r="F4" s="203"/>
      <c r="G4" s="207"/>
      <c r="H4" s="203"/>
      <c r="I4" s="204"/>
      <c r="K4" s="241"/>
      <c r="L4" s="242"/>
      <c r="M4" s="242"/>
      <c r="N4" s="242"/>
      <c r="O4" s="242"/>
      <c r="P4" s="242"/>
      <c r="Q4" s="243"/>
      <c r="R4" s="55"/>
      <c r="S4" s="56"/>
      <c r="T4" s="54"/>
      <c r="U4" s="54"/>
      <c r="V4" s="54"/>
      <c r="W4" s="57"/>
    </row>
    <row r="5" spans="2:23" ht="27" customHeight="1">
      <c r="B5" s="193" t="s">
        <v>0</v>
      </c>
      <c r="C5" s="59" t="s">
        <v>1</v>
      </c>
      <c r="D5" s="230"/>
      <c r="E5" s="231"/>
      <c r="F5" s="145" t="s">
        <v>82</v>
      </c>
      <c r="G5" s="200"/>
      <c r="H5" s="201"/>
      <c r="I5" s="202"/>
      <c r="K5" s="241"/>
      <c r="L5" s="242"/>
      <c r="M5" s="242"/>
      <c r="N5" s="242"/>
      <c r="O5" s="242"/>
      <c r="P5" s="242"/>
      <c r="Q5" s="243"/>
      <c r="R5" s="55"/>
      <c r="S5" s="56"/>
      <c r="T5" s="54"/>
      <c r="U5" s="54"/>
      <c r="V5" s="54"/>
      <c r="W5" s="57"/>
    </row>
    <row r="6" spans="2:23" ht="27" customHeight="1" thickBot="1">
      <c r="B6" s="194"/>
      <c r="C6" s="60" t="s">
        <v>59</v>
      </c>
      <c r="D6" s="225"/>
      <c r="E6" s="225"/>
      <c r="F6" s="225"/>
      <c r="G6" s="225"/>
      <c r="H6" s="225"/>
      <c r="I6" s="226"/>
      <c r="K6" s="241"/>
      <c r="L6" s="242"/>
      <c r="M6" s="242"/>
      <c r="N6" s="242"/>
      <c r="O6" s="242"/>
      <c r="P6" s="242"/>
      <c r="Q6" s="243"/>
      <c r="R6" s="55"/>
      <c r="S6" s="56"/>
      <c r="T6" s="54"/>
      <c r="U6" s="54"/>
      <c r="V6" s="54"/>
      <c r="W6" s="57"/>
    </row>
    <row r="7" spans="2:23" ht="27" customHeight="1" thickBot="1">
      <c r="B7" s="8" t="s">
        <v>20</v>
      </c>
      <c r="C7" s="61"/>
      <c r="D7" s="62"/>
      <c r="E7" s="62"/>
      <c r="F7" s="61"/>
      <c r="G7" s="63">
        <f>IF(COUNTIF(AM13:AR18,1)&gt;=1,"参加制限を超えている種目があります","")</f>
      </c>
      <c r="H7" s="63"/>
      <c r="I7" s="63"/>
      <c r="K7" s="241"/>
      <c r="L7" s="242"/>
      <c r="M7" s="242"/>
      <c r="N7" s="242"/>
      <c r="O7" s="242"/>
      <c r="P7" s="242"/>
      <c r="Q7" s="243"/>
      <c r="R7" s="55"/>
      <c r="S7" s="56"/>
      <c r="T7" s="58"/>
      <c r="U7" s="58"/>
      <c r="V7" s="58"/>
      <c r="W7" s="64"/>
    </row>
    <row r="8" spans="2:28" ht="27" customHeight="1">
      <c r="B8" s="211" t="s">
        <v>23</v>
      </c>
      <c r="C8" s="212"/>
      <c r="D8" s="66"/>
      <c r="E8" s="10" t="s">
        <v>153</v>
      </c>
      <c r="G8" s="67" t="s">
        <v>24</v>
      </c>
      <c r="H8" s="68" t="s">
        <v>25</v>
      </c>
      <c r="I8" s="65" t="s">
        <v>26</v>
      </c>
      <c r="K8" s="241"/>
      <c r="L8" s="242"/>
      <c r="M8" s="242"/>
      <c r="N8" s="242"/>
      <c r="O8" s="242"/>
      <c r="P8" s="242"/>
      <c r="Q8" s="243"/>
      <c r="R8" s="55"/>
      <c r="S8" s="56"/>
      <c r="T8" s="69"/>
      <c r="U8" s="69"/>
      <c r="V8" s="69"/>
      <c r="W8" s="70"/>
      <c r="X8" s="70"/>
      <c r="Y8" s="70"/>
      <c r="Z8" s="70"/>
      <c r="AA8" s="70"/>
      <c r="AB8" s="70"/>
    </row>
    <row r="9" spans="2:28" ht="27" customHeight="1" thickBot="1">
      <c r="B9" s="71">
        <f>SUM(A15+A35+A55+A75+A95)</f>
        <v>0</v>
      </c>
      <c r="C9" s="72">
        <f>SUM(A16+A36+A56+A76+A96)</f>
        <v>0</v>
      </c>
      <c r="D9" s="66"/>
      <c r="E9" s="138">
        <v>700</v>
      </c>
      <c r="G9" s="73">
        <f>B9*E9</f>
        <v>0</v>
      </c>
      <c r="H9" s="74">
        <f>'リレー申込票'!I6</f>
        <v>0</v>
      </c>
      <c r="I9" s="75">
        <f>SUM(G9+H9)</f>
        <v>0</v>
      </c>
      <c r="K9" s="244"/>
      <c r="L9" s="245"/>
      <c r="M9" s="245"/>
      <c r="N9" s="245"/>
      <c r="O9" s="245"/>
      <c r="P9" s="245"/>
      <c r="Q9" s="246"/>
      <c r="R9" s="55"/>
      <c r="S9" s="56"/>
      <c r="T9" s="69"/>
      <c r="U9" s="76"/>
      <c r="V9" s="76"/>
      <c r="W9" s="76"/>
      <c r="X9" s="70"/>
      <c r="Y9" s="70"/>
      <c r="Z9" s="70"/>
      <c r="AA9" s="70"/>
      <c r="AB9" s="70"/>
    </row>
    <row r="10" spans="2:28" ht="6.75" customHeight="1" thickBot="1">
      <c r="B10" s="8"/>
      <c r="G10" s="8"/>
      <c r="Q10" s="69"/>
      <c r="R10" s="69"/>
      <c r="S10" s="69"/>
      <c r="T10" s="69"/>
      <c r="U10" s="76"/>
      <c r="V10" s="76"/>
      <c r="W10" s="76"/>
      <c r="X10" s="70"/>
      <c r="Y10" s="70"/>
      <c r="Z10" s="70"/>
      <c r="AA10" s="70"/>
      <c r="AB10" s="70"/>
    </row>
    <row r="11" spans="2:30" ht="26.25" customHeight="1" thickBot="1">
      <c r="B11" s="217" t="s">
        <v>2</v>
      </c>
      <c r="C11" s="195" t="s">
        <v>3</v>
      </c>
      <c r="D11" s="195" t="s">
        <v>92</v>
      </c>
      <c r="E11" s="77" t="s">
        <v>1</v>
      </c>
      <c r="F11" s="188" t="s">
        <v>4</v>
      </c>
      <c r="G11" s="205" t="s">
        <v>21</v>
      </c>
      <c r="H11" s="205"/>
      <c r="I11" s="206"/>
      <c r="K11" s="78" t="s">
        <v>5</v>
      </c>
      <c r="M11" s="63">
        <f>IF(COUNTIF(AM13:AR18,1)&gt;=1,"参加制限を超えている種目があります","")</f>
      </c>
      <c r="N11" s="63"/>
      <c r="O11" s="63"/>
      <c r="P11" s="63"/>
      <c r="Q11" s="63"/>
      <c r="T11" s="79"/>
      <c r="U11" s="79"/>
      <c r="V11" s="79"/>
      <c r="W11" s="76"/>
      <c r="X11" s="70"/>
      <c r="Y11" s="70"/>
      <c r="Z11" s="70"/>
      <c r="AA11" s="70"/>
      <c r="AB11" s="70"/>
      <c r="AD11" s="4" t="s">
        <v>74</v>
      </c>
    </row>
    <row r="12" spans="2:44" ht="26.25" customHeight="1" thickBot="1">
      <c r="B12" s="194"/>
      <c r="C12" s="196"/>
      <c r="D12" s="196"/>
      <c r="E12" s="80" t="s">
        <v>91</v>
      </c>
      <c r="F12" s="189"/>
      <c r="G12" s="197" t="s">
        <v>22</v>
      </c>
      <c r="H12" s="198"/>
      <c r="I12" s="199"/>
      <c r="K12" s="157" t="s">
        <v>127</v>
      </c>
      <c r="L12" s="81" t="s">
        <v>73</v>
      </c>
      <c r="M12" s="82" t="s">
        <v>61</v>
      </c>
      <c r="N12" s="83" t="s">
        <v>130</v>
      </c>
      <c r="O12" s="84" t="s">
        <v>131</v>
      </c>
      <c r="P12" s="83" t="s">
        <v>132</v>
      </c>
      <c r="Q12" s="85" t="s">
        <v>133</v>
      </c>
      <c r="R12" s="50"/>
      <c r="U12" s="76"/>
      <c r="V12" s="86">
        <v>5</v>
      </c>
      <c r="W12" s="76">
        <v>500</v>
      </c>
      <c r="X12" s="70" t="s">
        <v>12</v>
      </c>
      <c r="Y12" s="70"/>
      <c r="Z12" s="70"/>
      <c r="AA12" s="70"/>
      <c r="AB12" s="70"/>
      <c r="AD12" s="87" t="s">
        <v>60</v>
      </c>
      <c r="AE12" s="88" t="s">
        <v>61</v>
      </c>
      <c r="AF12" s="89" t="s">
        <v>130</v>
      </c>
      <c r="AG12" s="88" t="s">
        <v>131</v>
      </c>
      <c r="AH12" s="89" t="s">
        <v>132</v>
      </c>
      <c r="AI12" s="90" t="s">
        <v>133</v>
      </c>
      <c r="AM12" s="83" t="s">
        <v>73</v>
      </c>
      <c r="AN12" s="84" t="s">
        <v>61</v>
      </c>
      <c r="AO12" s="83" t="s">
        <v>130</v>
      </c>
      <c r="AP12" s="84" t="s">
        <v>131</v>
      </c>
      <c r="AQ12" s="83" t="s">
        <v>132</v>
      </c>
      <c r="AR12" s="85" t="s">
        <v>133</v>
      </c>
    </row>
    <row r="13" spans="2:44" ht="26.25" customHeight="1">
      <c r="B13" s="215" t="s">
        <v>68</v>
      </c>
      <c r="C13" s="213" t="s">
        <v>61</v>
      </c>
      <c r="D13" s="213"/>
      <c r="E13" s="91" t="s">
        <v>35</v>
      </c>
      <c r="F13" s="186">
        <v>5</v>
      </c>
      <c r="G13" s="92" t="s">
        <v>67</v>
      </c>
      <c r="H13" s="93"/>
      <c r="I13" s="94"/>
      <c r="K13" s="95" t="s">
        <v>18</v>
      </c>
      <c r="L13" s="158" t="s">
        <v>87</v>
      </c>
      <c r="M13" s="158" t="s">
        <v>87</v>
      </c>
      <c r="N13" s="159">
        <f>COUNTIF($AB$15:$AB$114,N$12&amp;$K13)</f>
        <v>0</v>
      </c>
      <c r="O13" s="159">
        <f>COUNTIF($AB$15:$AB$114,O$12&amp;$K13)</f>
        <v>0</v>
      </c>
      <c r="P13" s="159">
        <f>COUNTIF($AB$15:$AB$114,P$12&amp;$K13)</f>
        <v>0</v>
      </c>
      <c r="Q13" s="160">
        <f>COUNTIF($AB$15:$AB$114,Q$12&amp;$K13)</f>
        <v>0</v>
      </c>
      <c r="R13" s="98"/>
      <c r="U13" s="76"/>
      <c r="V13" s="86">
        <v>6</v>
      </c>
      <c r="W13" s="76"/>
      <c r="X13" s="70" t="s">
        <v>13</v>
      </c>
      <c r="Y13" s="70"/>
      <c r="Z13" s="70"/>
      <c r="AA13" s="70"/>
      <c r="AB13" s="70"/>
      <c r="AD13" s="99" t="s">
        <v>19</v>
      </c>
      <c r="AE13" s="100" t="s">
        <v>19</v>
      </c>
      <c r="AF13" s="101">
        <v>50</v>
      </c>
      <c r="AG13" s="101">
        <v>50</v>
      </c>
      <c r="AH13" s="101">
        <v>50</v>
      </c>
      <c r="AI13" s="102">
        <v>50</v>
      </c>
      <c r="AM13" s="96" t="s">
        <v>19</v>
      </c>
      <c r="AN13" s="96" t="s">
        <v>19</v>
      </c>
      <c r="AO13" s="97">
        <f>IF(N13-AF13&gt;0,1,0)</f>
        <v>0</v>
      </c>
      <c r="AP13" s="97">
        <f>IF(O13-AG13&gt;0,1,0)</f>
        <v>0</v>
      </c>
      <c r="AQ13" s="97">
        <f>IF(P13-AH13&gt;0,1,0)</f>
        <v>0</v>
      </c>
      <c r="AR13" s="97">
        <f>IF(Q13-AI13&gt;0,1,0)</f>
        <v>0</v>
      </c>
    </row>
    <row r="14" spans="2:44" ht="26.25" customHeight="1">
      <c r="B14" s="216"/>
      <c r="C14" s="214"/>
      <c r="D14" s="214"/>
      <c r="E14" s="103" t="s">
        <v>36</v>
      </c>
      <c r="F14" s="187"/>
      <c r="G14" s="104">
        <v>34218</v>
      </c>
      <c r="H14" s="105"/>
      <c r="I14" s="106"/>
      <c r="K14" s="95" t="s">
        <v>62</v>
      </c>
      <c r="L14" s="159">
        <f>COUNTIF($AB$15:$AB$114,L$12&amp;$K14)</f>
        <v>0</v>
      </c>
      <c r="M14" s="159">
        <f aca="true" t="shared" si="0" ref="L14:M18">COUNTIF($AB$15:$AB$114,M$12&amp;$K14)</f>
        <v>0</v>
      </c>
      <c r="N14" s="158" t="s">
        <v>87</v>
      </c>
      <c r="O14" s="158" t="s">
        <v>87</v>
      </c>
      <c r="P14" s="158" t="s">
        <v>87</v>
      </c>
      <c r="Q14" s="161" t="s">
        <v>87</v>
      </c>
      <c r="R14" s="108"/>
      <c r="U14" s="76"/>
      <c r="V14" s="86"/>
      <c r="W14" s="76"/>
      <c r="X14" s="70" t="s">
        <v>14</v>
      </c>
      <c r="Y14" s="70"/>
      <c r="Z14" s="70"/>
      <c r="AA14" s="70"/>
      <c r="AB14" s="70"/>
      <c r="AD14" s="109">
        <v>50</v>
      </c>
      <c r="AE14" s="101">
        <v>50</v>
      </c>
      <c r="AF14" s="100" t="s">
        <v>19</v>
      </c>
      <c r="AG14" s="100" t="s">
        <v>19</v>
      </c>
      <c r="AH14" s="100" t="s">
        <v>19</v>
      </c>
      <c r="AI14" s="110" t="s">
        <v>19</v>
      </c>
      <c r="AM14" s="97">
        <f>IF(L14-AD14&gt;0,1,0)</f>
        <v>0</v>
      </c>
      <c r="AN14" s="97">
        <f>IF(M14-AE14&gt;0,1,0)</f>
        <v>0</v>
      </c>
      <c r="AO14" s="96" t="s">
        <v>19</v>
      </c>
      <c r="AP14" s="96" t="s">
        <v>19</v>
      </c>
      <c r="AQ14" s="96" t="s">
        <v>19</v>
      </c>
      <c r="AR14" s="107" t="s">
        <v>19</v>
      </c>
    </row>
    <row r="15" spans="1:44" ht="27" customHeight="1">
      <c r="A15" s="53">
        <f>COUNTA(E15,E17,E19,E21,E23,E25,E27,E29,E31,E33)</f>
        <v>0</v>
      </c>
      <c r="B15" s="218">
        <v>1</v>
      </c>
      <c r="C15" s="190"/>
      <c r="D15" s="210"/>
      <c r="E15" s="111"/>
      <c r="F15" s="182"/>
      <c r="G15" s="165"/>
      <c r="H15" s="112"/>
      <c r="I15" s="113"/>
      <c r="J15" s="53">
        <f>IF(C15=$V$18,1,IF(C15=$W$18,2,IF(C15=$X$18,1,IF(C15=$Y$18,2,IF(C15=$Z$18,1,IF(C15=$AA$18,2,0))))))</f>
        <v>0</v>
      </c>
      <c r="K15" s="95" t="s">
        <v>63</v>
      </c>
      <c r="L15" s="159">
        <f t="shared" si="0"/>
        <v>0</v>
      </c>
      <c r="M15" s="159">
        <f t="shared" si="0"/>
        <v>0</v>
      </c>
      <c r="N15" s="158" t="s">
        <v>87</v>
      </c>
      <c r="O15" s="158" t="s">
        <v>87</v>
      </c>
      <c r="P15" s="158" t="s">
        <v>87</v>
      </c>
      <c r="Q15" s="161" t="s">
        <v>87</v>
      </c>
      <c r="R15" s="108"/>
      <c r="U15" s="76"/>
      <c r="V15" s="86"/>
      <c r="W15" s="76"/>
      <c r="X15" s="70" t="s">
        <v>143</v>
      </c>
      <c r="Y15" s="70"/>
      <c r="Z15" s="70"/>
      <c r="AA15" s="70"/>
      <c r="AB15" s="114">
        <f>C15&amp;G15</f>
      </c>
      <c r="AD15" s="109">
        <v>50</v>
      </c>
      <c r="AE15" s="101">
        <v>50</v>
      </c>
      <c r="AF15" s="100" t="s">
        <v>19</v>
      </c>
      <c r="AG15" s="100" t="s">
        <v>19</v>
      </c>
      <c r="AH15" s="100" t="s">
        <v>19</v>
      </c>
      <c r="AI15" s="115" t="s">
        <v>19</v>
      </c>
      <c r="AJ15" s="116">
        <f>IF(E15="","",1)</f>
      </c>
      <c r="AK15" s="116">
        <f>IF(F15="","",1)</f>
      </c>
      <c r="AL15" s="116">
        <f>IF(G15="","",1)</f>
      </c>
      <c r="AM15" s="97">
        <f aca="true" t="shared" si="1" ref="AM15:AN18">IF(L15-AD15&gt;0,1,0)</f>
        <v>0</v>
      </c>
      <c r="AN15" s="97">
        <f t="shared" si="1"/>
        <v>0</v>
      </c>
      <c r="AO15" s="96" t="s">
        <v>19</v>
      </c>
      <c r="AP15" s="96" t="s">
        <v>19</v>
      </c>
      <c r="AQ15" s="96" t="s">
        <v>19</v>
      </c>
      <c r="AR15" s="107" t="s">
        <v>19</v>
      </c>
    </row>
    <row r="16" spans="1:44" ht="27" customHeight="1">
      <c r="A16" s="117">
        <f>COUNTA(G15:I15,G17:I17,G19:I19,G21:I21,G23:I23,G25:I25,G27:I27,G29:I29,G31:I31,G33:I33)</f>
        <v>0</v>
      </c>
      <c r="B16" s="218"/>
      <c r="C16" s="190"/>
      <c r="D16" s="210"/>
      <c r="E16" s="111"/>
      <c r="F16" s="183"/>
      <c r="G16" s="165"/>
      <c r="H16" s="112"/>
      <c r="I16" s="113"/>
      <c r="K16" s="95" t="s">
        <v>6</v>
      </c>
      <c r="L16" s="159">
        <f t="shared" si="0"/>
        <v>0</v>
      </c>
      <c r="M16" s="159">
        <f t="shared" si="0"/>
        <v>0</v>
      </c>
      <c r="N16" s="158" t="s">
        <v>87</v>
      </c>
      <c r="O16" s="158" t="s">
        <v>87</v>
      </c>
      <c r="P16" s="158" t="s">
        <v>87</v>
      </c>
      <c r="Q16" s="161" t="s">
        <v>87</v>
      </c>
      <c r="R16" s="108"/>
      <c r="U16" s="76"/>
      <c r="V16" s="86"/>
      <c r="W16" s="76"/>
      <c r="X16" s="70" t="s">
        <v>144</v>
      </c>
      <c r="Y16" s="70"/>
      <c r="Z16" s="70"/>
      <c r="AA16" s="70"/>
      <c r="AB16" s="118"/>
      <c r="AD16" s="109">
        <v>50</v>
      </c>
      <c r="AE16" s="101">
        <v>50</v>
      </c>
      <c r="AF16" s="100" t="s">
        <v>19</v>
      </c>
      <c r="AG16" s="100" t="s">
        <v>19</v>
      </c>
      <c r="AH16" s="100" t="s">
        <v>19</v>
      </c>
      <c r="AI16" s="115" t="s">
        <v>19</v>
      </c>
      <c r="AJ16" s="116">
        <f>IF(E16="","",1)</f>
      </c>
      <c r="AK16" s="4">
        <f>IF(AND(AL15=1,AJ16=""),1,"")</f>
      </c>
      <c r="AL16" s="4">
        <f>IF(AND(AL15=1,AK15=""),1,"")</f>
      </c>
      <c r="AM16" s="97">
        <f t="shared" si="1"/>
        <v>0</v>
      </c>
      <c r="AN16" s="97">
        <f t="shared" si="1"/>
        <v>0</v>
      </c>
      <c r="AO16" s="96" t="s">
        <v>19</v>
      </c>
      <c r="AP16" s="96" t="s">
        <v>19</v>
      </c>
      <c r="AQ16" s="96" t="s">
        <v>19</v>
      </c>
      <c r="AR16" s="107" t="s">
        <v>19</v>
      </c>
    </row>
    <row r="17" spans="2:44" ht="27" customHeight="1">
      <c r="B17" s="218">
        <v>2</v>
      </c>
      <c r="C17" s="190"/>
      <c r="D17" s="210"/>
      <c r="E17" s="111"/>
      <c r="F17" s="182"/>
      <c r="G17" s="165"/>
      <c r="H17" s="112"/>
      <c r="I17" s="113"/>
      <c r="J17" s="53">
        <f>IF(C17=$V$18,1,IF(C17=$W$18,2,IF(C17=$X$18,1,IF(C17=$Y$18,2,IF(C17=$Z$18,1,IF(C17=$AA$18,2,0))))))</f>
        <v>0</v>
      </c>
      <c r="K17" s="95" t="s">
        <v>64</v>
      </c>
      <c r="L17" s="159">
        <f t="shared" si="0"/>
        <v>0</v>
      </c>
      <c r="M17" s="159">
        <f t="shared" si="0"/>
        <v>0</v>
      </c>
      <c r="N17" s="158" t="s">
        <v>87</v>
      </c>
      <c r="O17" s="158" t="s">
        <v>87</v>
      </c>
      <c r="P17" s="158" t="s">
        <v>87</v>
      </c>
      <c r="Q17" s="161" t="s">
        <v>87</v>
      </c>
      <c r="R17" s="108"/>
      <c r="U17" s="76"/>
      <c r="V17" s="86"/>
      <c r="W17" s="76"/>
      <c r="X17" s="70"/>
      <c r="Y17" s="70"/>
      <c r="Z17" s="70"/>
      <c r="AA17" s="70"/>
      <c r="AB17" s="114">
        <f>C17&amp;G17</f>
      </c>
      <c r="AD17" s="109">
        <v>50</v>
      </c>
      <c r="AE17" s="101">
        <v>50</v>
      </c>
      <c r="AF17" s="100" t="s">
        <v>19</v>
      </c>
      <c r="AG17" s="100" t="s">
        <v>19</v>
      </c>
      <c r="AH17" s="100" t="s">
        <v>19</v>
      </c>
      <c r="AI17" s="110" t="s">
        <v>19</v>
      </c>
      <c r="AJ17" s="116">
        <f aca="true" t="shared" si="2" ref="AJ17:AJ80">IF(E17="","",1)</f>
      </c>
      <c r="AK17" s="116">
        <f>IF(F17="","",1)</f>
      </c>
      <c r="AL17" s="116">
        <f>IF(G17="","",1)</f>
      </c>
      <c r="AM17" s="97">
        <f t="shared" si="1"/>
        <v>0</v>
      </c>
      <c r="AN17" s="97">
        <f t="shared" si="1"/>
        <v>0</v>
      </c>
      <c r="AO17" s="96" t="s">
        <v>19</v>
      </c>
      <c r="AP17" s="96" t="s">
        <v>19</v>
      </c>
      <c r="AQ17" s="96" t="s">
        <v>19</v>
      </c>
      <c r="AR17" s="107" t="s">
        <v>19</v>
      </c>
    </row>
    <row r="18" spans="2:44" ht="27" customHeight="1" thickBot="1">
      <c r="B18" s="218"/>
      <c r="C18" s="190"/>
      <c r="D18" s="210"/>
      <c r="E18" s="111"/>
      <c r="F18" s="183"/>
      <c r="G18" s="165"/>
      <c r="H18" s="112"/>
      <c r="I18" s="113"/>
      <c r="K18" s="166" t="s">
        <v>137</v>
      </c>
      <c r="L18" s="162">
        <f t="shared" si="0"/>
        <v>0</v>
      </c>
      <c r="M18" s="162">
        <f t="shared" si="0"/>
        <v>0</v>
      </c>
      <c r="N18" s="163" t="s">
        <v>87</v>
      </c>
      <c r="O18" s="163" t="s">
        <v>87</v>
      </c>
      <c r="P18" s="163" t="s">
        <v>87</v>
      </c>
      <c r="Q18" s="164" t="s">
        <v>87</v>
      </c>
      <c r="R18" s="108"/>
      <c r="U18" s="76"/>
      <c r="V18" s="86" t="s">
        <v>60</v>
      </c>
      <c r="W18" s="76" t="s">
        <v>61</v>
      </c>
      <c r="X18" s="70" t="s">
        <v>130</v>
      </c>
      <c r="Y18" s="70" t="s">
        <v>134</v>
      </c>
      <c r="Z18" s="70" t="s">
        <v>135</v>
      </c>
      <c r="AA18" s="70" t="s">
        <v>136</v>
      </c>
      <c r="AB18" s="118"/>
      <c r="AD18" s="121">
        <v>50</v>
      </c>
      <c r="AE18" s="122">
        <v>50</v>
      </c>
      <c r="AF18" s="123" t="s">
        <v>19</v>
      </c>
      <c r="AG18" s="123" t="s">
        <v>19</v>
      </c>
      <c r="AH18" s="123" t="s">
        <v>19</v>
      </c>
      <c r="AI18" s="124" t="s">
        <v>19</v>
      </c>
      <c r="AJ18" s="116">
        <f t="shared" si="2"/>
      </c>
      <c r="AK18" s="4">
        <f>IF(AND(AL17=1,AJ18=""),1,"")</f>
      </c>
      <c r="AL18" s="4">
        <f>IF(AND(AL17=1,AK17=""),1,"")</f>
      </c>
      <c r="AM18" s="97">
        <f t="shared" si="1"/>
        <v>0</v>
      </c>
      <c r="AN18" s="97">
        <f t="shared" si="1"/>
        <v>0</v>
      </c>
      <c r="AO18" s="119" t="s">
        <v>19</v>
      </c>
      <c r="AP18" s="119" t="s">
        <v>19</v>
      </c>
      <c r="AQ18" s="119" t="s">
        <v>19</v>
      </c>
      <c r="AR18" s="120" t="s">
        <v>19</v>
      </c>
    </row>
    <row r="19" spans="2:38" ht="27" customHeight="1">
      <c r="B19" s="218">
        <v>3</v>
      </c>
      <c r="C19" s="190"/>
      <c r="D19" s="210"/>
      <c r="E19" s="111"/>
      <c r="F19" s="182"/>
      <c r="G19" s="165"/>
      <c r="H19" s="112"/>
      <c r="I19" s="113"/>
      <c r="J19" s="53">
        <f>IF(C19=$V$18,1,IF(C19=$W$18,2,IF(C19=$X$18,1,IF(C19=$Y$18,2,IF(C19=$Z$18,1,IF(C19=$AA$18,2,0))))))</f>
        <v>0</v>
      </c>
      <c r="K19" s="125"/>
      <c r="L19" s="126"/>
      <c r="M19" s="127"/>
      <c r="N19" s="127"/>
      <c r="O19" s="127"/>
      <c r="P19" s="127"/>
      <c r="Q19" s="127"/>
      <c r="R19" s="127"/>
      <c r="S19" s="127"/>
      <c r="T19" s="127"/>
      <c r="U19" s="76"/>
      <c r="V19" s="86" t="s">
        <v>69</v>
      </c>
      <c r="W19" s="86" t="s">
        <v>69</v>
      </c>
      <c r="X19" s="128" t="s">
        <v>18</v>
      </c>
      <c r="Y19" s="70" t="s">
        <v>71</v>
      </c>
      <c r="Z19" s="70" t="s">
        <v>71</v>
      </c>
      <c r="AA19" s="70" t="s">
        <v>71</v>
      </c>
      <c r="AB19" s="114">
        <f>C19&amp;G19</f>
      </c>
      <c r="AJ19" s="116">
        <f t="shared" si="2"/>
      </c>
      <c r="AK19" s="116">
        <f>IF(F19="","",1)</f>
      </c>
      <c r="AL19" s="116">
        <f>IF(G19="","",1)</f>
      </c>
    </row>
    <row r="20" spans="2:38" ht="27" customHeight="1">
      <c r="B20" s="218"/>
      <c r="C20" s="190"/>
      <c r="D20" s="210"/>
      <c r="E20" s="111"/>
      <c r="F20" s="183"/>
      <c r="G20" s="165"/>
      <c r="H20" s="112"/>
      <c r="I20" s="113"/>
      <c r="K20" s="129"/>
      <c r="L20" s="127"/>
      <c r="M20" s="127"/>
      <c r="N20" s="127"/>
      <c r="O20" s="127"/>
      <c r="P20" s="126"/>
      <c r="Q20" s="127"/>
      <c r="R20" s="127"/>
      <c r="S20" s="127"/>
      <c r="T20" s="127"/>
      <c r="U20" s="76"/>
      <c r="V20" s="86" t="s">
        <v>70</v>
      </c>
      <c r="W20" s="86" t="s">
        <v>70</v>
      </c>
      <c r="X20" s="70"/>
      <c r="Y20" s="70"/>
      <c r="Z20" s="70"/>
      <c r="AA20" s="70"/>
      <c r="AB20" s="118"/>
      <c r="AJ20" s="116">
        <f t="shared" si="2"/>
      </c>
      <c r="AK20" s="4">
        <f>IF(AND(AL19=1,AJ20=""),1,"")</f>
      </c>
      <c r="AL20" s="4">
        <f>IF(AND(AL19=1,AK19=""),1,"")</f>
      </c>
    </row>
    <row r="21" spans="2:38" ht="27" customHeight="1">
      <c r="B21" s="218">
        <v>4</v>
      </c>
      <c r="C21" s="190"/>
      <c r="D21" s="210"/>
      <c r="E21" s="111"/>
      <c r="F21" s="182"/>
      <c r="G21" s="165"/>
      <c r="H21" s="112"/>
      <c r="I21" s="113"/>
      <c r="J21" s="53">
        <f>IF(C21=$V$18,1,IF(C21=$W$18,2,IF(C21=$X$18,1,IF(C21=$Y$18,2,IF(C21=$Z$18,1,IF(C21=$AA$18,2,0))))))</f>
        <v>0</v>
      </c>
      <c r="K21" s="125"/>
      <c r="L21" s="127"/>
      <c r="M21" s="127"/>
      <c r="N21" s="127"/>
      <c r="O21" s="127"/>
      <c r="P21" s="126"/>
      <c r="Q21" s="127"/>
      <c r="R21" s="127"/>
      <c r="S21" s="127"/>
      <c r="T21" s="127"/>
      <c r="U21" s="76"/>
      <c r="V21" s="76" t="s">
        <v>6</v>
      </c>
      <c r="W21" s="76" t="s">
        <v>6</v>
      </c>
      <c r="X21" s="70"/>
      <c r="Y21" s="70"/>
      <c r="Z21" s="70"/>
      <c r="AA21" s="70"/>
      <c r="AB21" s="114">
        <f>C21&amp;G21</f>
      </c>
      <c r="AJ21" s="116">
        <f t="shared" si="2"/>
      </c>
      <c r="AK21" s="116">
        <f>IF(F21="","",1)</f>
      </c>
      <c r="AL21" s="116">
        <f>IF(G21="","",1)</f>
      </c>
    </row>
    <row r="22" spans="2:38" ht="27" customHeight="1">
      <c r="B22" s="218"/>
      <c r="C22" s="190"/>
      <c r="D22" s="210"/>
      <c r="E22" s="111"/>
      <c r="F22" s="183"/>
      <c r="G22" s="165"/>
      <c r="H22" s="112"/>
      <c r="I22" s="113"/>
      <c r="K22" s="125"/>
      <c r="L22" s="126"/>
      <c r="M22" s="127"/>
      <c r="N22" s="127"/>
      <c r="O22" s="127"/>
      <c r="P22" s="127"/>
      <c r="Q22" s="127"/>
      <c r="R22" s="127"/>
      <c r="S22" s="127"/>
      <c r="T22" s="127"/>
      <c r="U22" s="76"/>
      <c r="V22" s="76" t="s">
        <v>64</v>
      </c>
      <c r="W22" s="76" t="s">
        <v>64</v>
      </c>
      <c r="X22" s="70"/>
      <c r="Y22" s="70"/>
      <c r="Z22" s="70"/>
      <c r="AA22" s="70"/>
      <c r="AB22" s="118"/>
      <c r="AJ22" s="116">
        <f t="shared" si="2"/>
      </c>
      <c r="AK22" s="4">
        <f>IF(AND(AL21=1,AJ22=""),1,"")</f>
      </c>
      <c r="AL22" s="4">
        <f>IF(AND(AL21=1,AK21=""),1,"")</f>
      </c>
    </row>
    <row r="23" spans="2:38" ht="27" customHeight="1">
      <c r="B23" s="218">
        <v>5</v>
      </c>
      <c r="C23" s="190"/>
      <c r="D23" s="210"/>
      <c r="E23" s="111"/>
      <c r="F23" s="182"/>
      <c r="G23" s="165"/>
      <c r="H23" s="112"/>
      <c r="I23" s="113"/>
      <c r="J23" s="53">
        <f>IF(C23=$V$18,1,IF(C23=$W$18,2,IF(C23=$X$18,1,IF(C23=$Y$18,2,IF(C23=$Z$18,1,IF(C23=$AA$18,2,0))))))</f>
        <v>0</v>
      </c>
      <c r="K23" s="125"/>
      <c r="L23" s="126"/>
      <c r="M23" s="127"/>
      <c r="N23" s="127"/>
      <c r="O23" s="127"/>
      <c r="P23" s="127"/>
      <c r="Q23" s="127"/>
      <c r="R23" s="127"/>
      <c r="S23" s="127"/>
      <c r="T23" s="127"/>
      <c r="U23" s="76"/>
      <c r="V23" s="76" t="s">
        <v>137</v>
      </c>
      <c r="W23" s="76" t="s">
        <v>137</v>
      </c>
      <c r="X23" s="70"/>
      <c r="Y23" s="70"/>
      <c r="Z23" s="70"/>
      <c r="AA23" s="70"/>
      <c r="AB23" s="114">
        <f>C23&amp;G23</f>
      </c>
      <c r="AJ23" s="116">
        <f t="shared" si="2"/>
      </c>
      <c r="AK23" s="116">
        <f>IF(F23="","",1)</f>
      </c>
      <c r="AL23" s="116">
        <f>IF(G23="","",1)</f>
      </c>
    </row>
    <row r="24" spans="2:38" ht="27" customHeight="1">
      <c r="B24" s="218"/>
      <c r="C24" s="190"/>
      <c r="D24" s="210"/>
      <c r="E24" s="111"/>
      <c r="F24" s="183"/>
      <c r="G24" s="165"/>
      <c r="H24" s="112"/>
      <c r="I24" s="113"/>
      <c r="K24" s="130"/>
      <c r="L24" s="126"/>
      <c r="M24" s="127"/>
      <c r="N24" s="127"/>
      <c r="O24" s="127"/>
      <c r="P24" s="126"/>
      <c r="Q24" s="127"/>
      <c r="R24" s="127"/>
      <c r="S24" s="127"/>
      <c r="T24" s="127"/>
      <c r="U24" s="19"/>
      <c r="V24" s="19"/>
      <c r="W24" s="19"/>
      <c r="AB24" s="118"/>
      <c r="AJ24" s="116">
        <f t="shared" si="2"/>
      </c>
      <c r="AK24" s="4">
        <f>IF(AND(AL23=1,AJ24=""),1,"")</f>
      </c>
      <c r="AL24" s="4">
        <f>IF(AND(AL23=1,AK23=""),1,"")</f>
      </c>
    </row>
    <row r="25" spans="2:38" ht="27" customHeight="1">
      <c r="B25" s="218">
        <v>6</v>
      </c>
      <c r="C25" s="190"/>
      <c r="D25" s="210"/>
      <c r="E25" s="111"/>
      <c r="F25" s="182"/>
      <c r="G25" s="165"/>
      <c r="H25" s="112"/>
      <c r="I25" s="113"/>
      <c r="J25" s="53">
        <f>IF(C25=$V$18,1,IF(C25=$W$18,2,IF(C25=$X$18,1,IF(C25=$Y$18,2,IF(C25=$Z$18,1,IF(C25=$AA$18,2,0))))))</f>
        <v>0</v>
      </c>
      <c r="K25" s="129"/>
      <c r="L25" s="127"/>
      <c r="M25" s="127"/>
      <c r="N25" s="127"/>
      <c r="O25" s="127"/>
      <c r="P25" s="126"/>
      <c r="Q25" s="127"/>
      <c r="R25" s="127"/>
      <c r="S25" s="127"/>
      <c r="T25" s="127"/>
      <c r="V25" s="86"/>
      <c r="W25" s="76"/>
      <c r="X25" s="70"/>
      <c r="Y25" s="70"/>
      <c r="Z25" s="70"/>
      <c r="AA25" s="70"/>
      <c r="AB25" s="114">
        <f>C25&amp;G25</f>
      </c>
      <c r="AJ25" s="116">
        <f t="shared" si="2"/>
      </c>
      <c r="AK25" s="116">
        <f>IF(F25="","",1)</f>
      </c>
      <c r="AL25" s="116">
        <f>IF(G25="","",1)</f>
      </c>
    </row>
    <row r="26" spans="2:38" ht="27" customHeight="1">
      <c r="B26" s="218"/>
      <c r="C26" s="190"/>
      <c r="D26" s="210"/>
      <c r="E26" s="111"/>
      <c r="F26" s="183"/>
      <c r="G26" s="165"/>
      <c r="H26" s="112"/>
      <c r="I26" s="113"/>
      <c r="K26" s="125"/>
      <c r="L26" s="127"/>
      <c r="M26" s="127"/>
      <c r="N26" s="127"/>
      <c r="O26" s="127"/>
      <c r="P26" s="126"/>
      <c r="Q26" s="127"/>
      <c r="R26" s="127"/>
      <c r="S26" s="127"/>
      <c r="T26" s="127"/>
      <c r="V26" s="86"/>
      <c r="W26" s="76"/>
      <c r="X26" s="70"/>
      <c r="Y26" s="70"/>
      <c r="Z26" s="70"/>
      <c r="AA26" s="70"/>
      <c r="AB26" s="118"/>
      <c r="AJ26" s="116">
        <f t="shared" si="2"/>
      </c>
      <c r="AK26" s="4">
        <f>IF(AND(AL25=1,AJ26=""),1,"")</f>
      </c>
      <c r="AL26" s="4">
        <f>IF(AND(AL25=1,AK25=""),1,"")</f>
      </c>
    </row>
    <row r="27" spans="2:38" ht="27" customHeight="1">
      <c r="B27" s="218">
        <v>7</v>
      </c>
      <c r="C27" s="190"/>
      <c r="D27" s="210"/>
      <c r="E27" s="111"/>
      <c r="F27" s="182"/>
      <c r="G27" s="165"/>
      <c r="H27" s="112"/>
      <c r="I27" s="113"/>
      <c r="J27" s="53">
        <f>IF(C27=$V$18,1,IF(C27=$W$18,2,IF(C27=$X$18,1,IF(C27=$Y$18,2,IF(C27=$Z$18,1,IF(C27=$AA$18,2,0))))))</f>
        <v>0</v>
      </c>
      <c r="K27" s="125"/>
      <c r="L27" s="126"/>
      <c r="M27" s="127"/>
      <c r="N27" s="127"/>
      <c r="O27" s="127"/>
      <c r="P27" s="127"/>
      <c r="Q27" s="127"/>
      <c r="R27" s="127"/>
      <c r="S27" s="127"/>
      <c r="T27" s="127"/>
      <c r="V27" s="7"/>
      <c r="AB27" s="114">
        <f>C27&amp;G27</f>
      </c>
      <c r="AJ27" s="116">
        <f t="shared" si="2"/>
      </c>
      <c r="AK27" s="116">
        <f>IF(F27="","",1)</f>
      </c>
      <c r="AL27" s="116">
        <f>IF(G27="","",1)</f>
      </c>
    </row>
    <row r="28" spans="2:38" ht="27" customHeight="1">
      <c r="B28" s="218"/>
      <c r="C28" s="190"/>
      <c r="D28" s="210"/>
      <c r="E28" s="111"/>
      <c r="F28" s="183"/>
      <c r="G28" s="165"/>
      <c r="H28" s="112"/>
      <c r="I28" s="113"/>
      <c r="K28" s="125"/>
      <c r="L28" s="126"/>
      <c r="M28" s="127"/>
      <c r="N28" s="127"/>
      <c r="O28" s="127"/>
      <c r="P28" s="127"/>
      <c r="Q28" s="127"/>
      <c r="R28" s="127"/>
      <c r="S28" s="127"/>
      <c r="T28" s="127"/>
      <c r="V28" s="7"/>
      <c r="AB28" s="118"/>
      <c r="AJ28" s="116">
        <f t="shared" si="2"/>
      </c>
      <c r="AK28" s="4">
        <f>IF(AND(AL27=1,AJ28=""),1,"")</f>
      </c>
      <c r="AL28" s="4">
        <f>IF(AND(AL27=1,AK27=""),1,"")</f>
      </c>
    </row>
    <row r="29" spans="2:38" ht="27" customHeight="1">
      <c r="B29" s="218">
        <v>8</v>
      </c>
      <c r="C29" s="190"/>
      <c r="D29" s="210"/>
      <c r="E29" s="111"/>
      <c r="F29" s="182"/>
      <c r="G29" s="165"/>
      <c r="H29" s="112"/>
      <c r="I29" s="113"/>
      <c r="J29" s="53">
        <f>IF(C29=$V$18,1,IF(C29=$W$18,2,IF(C29=$X$18,1,IF(C29=$Y$18,2,IF(C29=$Z$18,1,IF(C29=$AA$18,2,0))))))</f>
        <v>0</v>
      </c>
      <c r="K29" s="125"/>
      <c r="L29" s="127"/>
      <c r="M29" s="127"/>
      <c r="N29" s="127"/>
      <c r="O29" s="127"/>
      <c r="P29" s="126"/>
      <c r="Q29" s="127"/>
      <c r="R29" s="127"/>
      <c r="S29" s="127"/>
      <c r="T29" s="127"/>
      <c r="V29" s="7"/>
      <c r="AB29" s="114">
        <f>C29&amp;G29</f>
      </c>
      <c r="AJ29" s="116">
        <f t="shared" si="2"/>
      </c>
      <c r="AK29" s="116">
        <f>IF(F29="","",1)</f>
      </c>
      <c r="AL29" s="116">
        <f>IF(G29="","",1)</f>
      </c>
    </row>
    <row r="30" spans="2:38" ht="27" customHeight="1">
      <c r="B30" s="218"/>
      <c r="C30" s="190"/>
      <c r="D30" s="210"/>
      <c r="E30" s="111"/>
      <c r="F30" s="183"/>
      <c r="G30" s="165"/>
      <c r="H30" s="112"/>
      <c r="I30" s="113"/>
      <c r="K30" s="125"/>
      <c r="L30" s="127"/>
      <c r="M30" s="127"/>
      <c r="N30" s="127"/>
      <c r="O30" s="127"/>
      <c r="P30" s="126"/>
      <c r="Q30" s="127"/>
      <c r="R30" s="127"/>
      <c r="S30" s="127"/>
      <c r="T30" s="127"/>
      <c r="V30" s="7"/>
      <c r="AB30" s="118"/>
      <c r="AJ30" s="116">
        <f t="shared" si="2"/>
      </c>
      <c r="AK30" s="4">
        <f>IF(AND(AL29=1,AJ30=""),1,"")</f>
      </c>
      <c r="AL30" s="4">
        <f>IF(AND(AL29=1,AK29=""),1,"")</f>
      </c>
    </row>
    <row r="31" spans="2:38" ht="27" customHeight="1">
      <c r="B31" s="218">
        <v>9</v>
      </c>
      <c r="C31" s="190"/>
      <c r="D31" s="210"/>
      <c r="E31" s="111"/>
      <c r="F31" s="182"/>
      <c r="G31" s="165"/>
      <c r="H31" s="112"/>
      <c r="I31" s="113"/>
      <c r="J31" s="53">
        <f>IF(C31=$V$18,1,IF(C31=$W$18,2,IF(C31=$X$18,1,IF(C31=$Y$18,2,IF(C31=$Z$18,1,IF(C31=$AA$18,2,0))))))</f>
        <v>0</v>
      </c>
      <c r="K31" s="125"/>
      <c r="L31" s="126"/>
      <c r="M31" s="127"/>
      <c r="N31" s="127"/>
      <c r="O31" s="127"/>
      <c r="P31" s="127"/>
      <c r="Q31" s="127"/>
      <c r="R31" s="127"/>
      <c r="S31" s="127"/>
      <c r="T31" s="127"/>
      <c r="V31" s="7"/>
      <c r="AB31" s="114">
        <f>C31&amp;G31</f>
      </c>
      <c r="AJ31" s="116">
        <f t="shared" si="2"/>
      </c>
      <c r="AK31" s="116">
        <f>IF(F31="","",1)</f>
      </c>
      <c r="AL31" s="116">
        <f>IF(G31="","",1)</f>
      </c>
    </row>
    <row r="32" spans="2:38" ht="27" customHeight="1">
      <c r="B32" s="218"/>
      <c r="C32" s="190"/>
      <c r="D32" s="210"/>
      <c r="E32" s="111"/>
      <c r="F32" s="183"/>
      <c r="G32" s="165"/>
      <c r="H32" s="112"/>
      <c r="I32" s="113"/>
      <c r="K32" s="125"/>
      <c r="L32" s="126"/>
      <c r="M32" s="127"/>
      <c r="N32" s="127"/>
      <c r="O32" s="127"/>
      <c r="P32" s="127"/>
      <c r="Q32" s="127"/>
      <c r="R32" s="127"/>
      <c r="S32" s="127"/>
      <c r="T32" s="127"/>
      <c r="V32" s="7"/>
      <c r="AB32" s="118"/>
      <c r="AJ32" s="116">
        <f t="shared" si="2"/>
      </c>
      <c r="AK32" s="4">
        <f>IF(AND(AL31=1,AJ32=""),1,"")</f>
      </c>
      <c r="AL32" s="4">
        <f>IF(AND(AL31=1,AK31=""),1,"")</f>
      </c>
    </row>
    <row r="33" spans="2:38" ht="27" customHeight="1">
      <c r="B33" s="218">
        <v>10</v>
      </c>
      <c r="C33" s="190"/>
      <c r="D33" s="210"/>
      <c r="E33" s="111"/>
      <c r="F33" s="182"/>
      <c r="G33" s="165"/>
      <c r="H33" s="167"/>
      <c r="I33" s="113"/>
      <c r="J33" s="53">
        <f>IF(C33=$V$18,1,IF(C33=$W$18,2,IF(C33=$X$18,1,IF(C33=$Y$18,2,IF(C33=$Z$18,1,IF(C33=$AA$18,2,0))))))</f>
        <v>0</v>
      </c>
      <c r="K33" s="130"/>
      <c r="L33" s="126"/>
      <c r="M33" s="127"/>
      <c r="N33" s="127"/>
      <c r="O33" s="127"/>
      <c r="P33" s="126"/>
      <c r="Q33" s="127"/>
      <c r="R33" s="127"/>
      <c r="S33" s="127"/>
      <c r="T33" s="127"/>
      <c r="AB33" s="114">
        <f>C33&amp;G33</f>
      </c>
      <c r="AJ33" s="116">
        <f t="shared" si="2"/>
      </c>
      <c r="AK33" s="116">
        <f>IF(F33="","",1)</f>
      </c>
      <c r="AL33" s="116">
        <f>IF(G33="","",1)</f>
      </c>
    </row>
    <row r="34" spans="2:38" ht="27" customHeight="1" thickBot="1">
      <c r="B34" s="194"/>
      <c r="C34" s="234"/>
      <c r="D34" s="235"/>
      <c r="E34" s="131"/>
      <c r="F34" s="184"/>
      <c r="G34" s="171"/>
      <c r="H34" s="169"/>
      <c r="I34" s="132"/>
      <c r="K34" s="125"/>
      <c r="L34" s="127"/>
      <c r="M34" s="127"/>
      <c r="N34" s="127"/>
      <c r="O34" s="127"/>
      <c r="P34" s="126"/>
      <c r="Q34" s="127"/>
      <c r="R34" s="127"/>
      <c r="S34" s="127"/>
      <c r="T34" s="127"/>
      <c r="V34" s="7"/>
      <c r="AB34" s="118"/>
      <c r="AJ34" s="116">
        <f t="shared" si="2"/>
      </c>
      <c r="AK34" s="4">
        <f>IF(AND(AL33=1,AJ34=""),1,"")</f>
      </c>
      <c r="AL34" s="4">
        <f>IF(AND(AL33=1,AK33=""),1,"")</f>
      </c>
    </row>
    <row r="35" spans="1:38" ht="27" customHeight="1">
      <c r="A35" s="53">
        <f>COUNTA(E35,E37,E39,E41,E43,E45,E47,E49,E51,E53)</f>
        <v>0</v>
      </c>
      <c r="B35" s="217">
        <v>11</v>
      </c>
      <c r="C35" s="232"/>
      <c r="D35" s="233"/>
      <c r="E35" s="133"/>
      <c r="F35" s="185"/>
      <c r="G35" s="170"/>
      <c r="H35" s="168"/>
      <c r="I35" s="146"/>
      <c r="J35" s="53">
        <f>IF(C35=$V$18,1,IF(C35=$W$18,2,IF(C35=$X$18,1,IF(C35=$Y$18,2,IF(C35=$Z$18,1,IF(C35=$AA$18,2,0))))))</f>
        <v>0</v>
      </c>
      <c r="K35" s="125"/>
      <c r="L35" s="126"/>
      <c r="M35" s="127"/>
      <c r="N35" s="127"/>
      <c r="O35" s="127"/>
      <c r="P35" s="127"/>
      <c r="Q35" s="127"/>
      <c r="R35" s="127"/>
      <c r="S35" s="127"/>
      <c r="T35" s="127"/>
      <c r="U35" s="51"/>
      <c r="AB35" s="114">
        <f>C35&amp;G35</f>
      </c>
      <c r="AJ35" s="116">
        <f t="shared" si="2"/>
      </c>
      <c r="AK35" s="116">
        <f>IF(F35="","",1)</f>
      </c>
      <c r="AL35" s="116">
        <f>IF(G35="","",1)</f>
      </c>
    </row>
    <row r="36" spans="1:38" ht="27" customHeight="1">
      <c r="A36" s="117">
        <f>COUNTA(G35:I35,G37:I37,G39:I39,G41:I41,G43:I43,G45:I45,G47:I47,G49:I49,G51:I51,G53:I53)</f>
        <v>0</v>
      </c>
      <c r="B36" s="218"/>
      <c r="C36" s="190"/>
      <c r="D36" s="210"/>
      <c r="E36" s="111"/>
      <c r="F36" s="183"/>
      <c r="G36" s="165"/>
      <c r="H36" s="144"/>
      <c r="I36" s="113"/>
      <c r="K36" s="125"/>
      <c r="L36" s="127"/>
      <c r="M36" s="127"/>
      <c r="N36" s="127"/>
      <c r="O36" s="127"/>
      <c r="P36" s="126"/>
      <c r="Q36" s="127"/>
      <c r="R36" s="127"/>
      <c r="S36" s="127"/>
      <c r="T36" s="127"/>
      <c r="U36" s="51"/>
      <c r="AB36" s="118"/>
      <c r="AJ36" s="116">
        <f t="shared" si="2"/>
      </c>
      <c r="AK36" s="4">
        <f>IF(AND(AL35=1,AJ36=""),1,"")</f>
      </c>
      <c r="AL36" s="4">
        <f>IF(AND(AL35=1,AK35=""),1,"")</f>
      </c>
    </row>
    <row r="37" spans="2:38" ht="27" customHeight="1">
      <c r="B37" s="218">
        <v>12</v>
      </c>
      <c r="C37" s="190"/>
      <c r="D37" s="210"/>
      <c r="E37" s="111"/>
      <c r="F37" s="182"/>
      <c r="G37" s="165"/>
      <c r="H37" s="144"/>
      <c r="I37" s="113"/>
      <c r="J37" s="53">
        <f>IF(C37=$V$18,1,IF(C37=$W$18,2,IF(C37=$X$18,1,IF(C37=$Y$18,2,IF(C37=$Z$18,1,IF(C37=$AA$18,2,0))))))</f>
        <v>0</v>
      </c>
      <c r="K37" s="125"/>
      <c r="L37" s="127"/>
      <c r="M37" s="127"/>
      <c r="N37" s="127"/>
      <c r="O37" s="127"/>
      <c r="P37" s="126"/>
      <c r="Q37" s="127"/>
      <c r="R37" s="127"/>
      <c r="S37" s="127"/>
      <c r="T37" s="127"/>
      <c r="U37" s="51"/>
      <c r="AB37" s="114">
        <f>C37&amp;G37</f>
      </c>
      <c r="AJ37" s="116">
        <f t="shared" si="2"/>
      </c>
      <c r="AK37" s="116">
        <f>IF(F37="","",1)</f>
      </c>
      <c r="AL37" s="116">
        <f>IF(G37="","",1)</f>
      </c>
    </row>
    <row r="38" spans="2:38" ht="27" customHeight="1">
      <c r="B38" s="218"/>
      <c r="C38" s="190"/>
      <c r="D38" s="210"/>
      <c r="E38" s="111"/>
      <c r="F38" s="183"/>
      <c r="G38" s="165"/>
      <c r="H38" s="144"/>
      <c r="I38" s="113"/>
      <c r="K38" s="125"/>
      <c r="L38" s="126"/>
      <c r="M38" s="127"/>
      <c r="N38" s="127"/>
      <c r="O38" s="127"/>
      <c r="P38" s="127"/>
      <c r="Q38" s="127"/>
      <c r="R38" s="127"/>
      <c r="S38" s="127"/>
      <c r="T38" s="127"/>
      <c r="U38" s="51"/>
      <c r="AB38" s="118"/>
      <c r="AJ38" s="116">
        <f t="shared" si="2"/>
      </c>
      <c r="AK38" s="4">
        <f>IF(AND(AL37=1,AJ38=""),1,"")</f>
      </c>
      <c r="AL38" s="4">
        <f>IF(AND(AL37=1,AK37=""),1,"")</f>
      </c>
    </row>
    <row r="39" spans="2:38" ht="27" customHeight="1">
      <c r="B39" s="218">
        <v>13</v>
      </c>
      <c r="C39" s="190"/>
      <c r="D39" s="210"/>
      <c r="E39" s="111"/>
      <c r="F39" s="182"/>
      <c r="G39" s="165"/>
      <c r="H39" s="144"/>
      <c r="I39" s="113"/>
      <c r="J39" s="53">
        <f>IF(C39=$V$18,1,IF(C39=$W$18,2,IF(C39=$X$18,1,IF(C39=$Y$18,2,IF(C39=$Z$18,1,IF(C39=$AA$18,2,0))))))</f>
        <v>0</v>
      </c>
      <c r="K39" s="125"/>
      <c r="L39" s="126"/>
      <c r="M39" s="127"/>
      <c r="N39" s="127"/>
      <c r="O39" s="127"/>
      <c r="P39" s="127"/>
      <c r="Q39" s="127"/>
      <c r="R39" s="127"/>
      <c r="S39" s="127"/>
      <c r="T39" s="127"/>
      <c r="U39" s="51"/>
      <c r="AB39" s="114">
        <f>C39&amp;G39</f>
      </c>
      <c r="AJ39" s="116">
        <f t="shared" si="2"/>
      </c>
      <c r="AK39" s="116">
        <f>IF(F39="","",1)</f>
      </c>
      <c r="AL39" s="116">
        <f>IF(G39="","",1)</f>
      </c>
    </row>
    <row r="40" spans="2:38" ht="27" customHeight="1">
      <c r="B40" s="218"/>
      <c r="C40" s="190"/>
      <c r="D40" s="210"/>
      <c r="E40" s="111"/>
      <c r="F40" s="183"/>
      <c r="G40" s="165"/>
      <c r="H40" s="144"/>
      <c r="I40" s="113"/>
      <c r="K40" s="130"/>
      <c r="L40" s="126"/>
      <c r="M40" s="127"/>
      <c r="N40" s="127"/>
      <c r="O40" s="127"/>
      <c r="P40" s="126"/>
      <c r="Q40" s="127"/>
      <c r="R40" s="127"/>
      <c r="S40" s="127"/>
      <c r="T40" s="127"/>
      <c r="U40" s="51"/>
      <c r="AB40" s="118"/>
      <c r="AJ40" s="116">
        <f t="shared" si="2"/>
      </c>
      <c r="AK40" s="4">
        <f>IF(AND(AL39=1,AJ40=""),1,"")</f>
      </c>
      <c r="AL40" s="4">
        <f>IF(AND(AL39=1,AK39=""),1,"")</f>
      </c>
    </row>
    <row r="41" spans="2:38" ht="27" customHeight="1">
      <c r="B41" s="218">
        <v>14</v>
      </c>
      <c r="C41" s="190"/>
      <c r="D41" s="210"/>
      <c r="E41" s="111"/>
      <c r="F41" s="182"/>
      <c r="G41" s="165"/>
      <c r="H41" s="144"/>
      <c r="I41" s="113"/>
      <c r="J41" s="53">
        <f>IF(C41=$V$18,1,IF(C41=$W$18,2,IF(C41=$X$18,1,IF(C41=$Y$18,2,IF(C41=$Z$18,1,IF(C41=$AA$18,2,0))))))</f>
        <v>0</v>
      </c>
      <c r="K41" s="125"/>
      <c r="L41" s="127"/>
      <c r="M41" s="127"/>
      <c r="N41" s="127"/>
      <c r="O41" s="127"/>
      <c r="P41" s="126"/>
      <c r="Q41" s="127"/>
      <c r="R41" s="127"/>
      <c r="S41" s="127"/>
      <c r="T41" s="127"/>
      <c r="U41" s="51"/>
      <c r="AB41" s="114">
        <f>C41&amp;G41</f>
      </c>
      <c r="AJ41" s="116">
        <f t="shared" si="2"/>
      </c>
      <c r="AK41" s="116">
        <f>IF(F41="","",1)</f>
      </c>
      <c r="AL41" s="116">
        <f>IF(G41="","",1)</f>
      </c>
    </row>
    <row r="42" spans="2:38" ht="27" customHeight="1">
      <c r="B42" s="218"/>
      <c r="C42" s="190"/>
      <c r="D42" s="210"/>
      <c r="E42" s="111"/>
      <c r="F42" s="183"/>
      <c r="G42" s="165"/>
      <c r="H42" s="144"/>
      <c r="I42" s="113"/>
      <c r="K42" s="125"/>
      <c r="L42" s="127"/>
      <c r="M42" s="127"/>
      <c r="N42" s="127"/>
      <c r="O42" s="127"/>
      <c r="P42" s="126"/>
      <c r="Q42" s="127"/>
      <c r="R42" s="127"/>
      <c r="S42" s="127"/>
      <c r="T42" s="127"/>
      <c r="U42" s="51"/>
      <c r="AB42" s="118"/>
      <c r="AJ42" s="116">
        <f t="shared" si="2"/>
      </c>
      <c r="AK42" s="4">
        <f>IF(AND(AL41=1,AJ42=""),1,"")</f>
      </c>
      <c r="AL42" s="4">
        <f>IF(AND(AL41=1,AK41=""),1,"")</f>
      </c>
    </row>
    <row r="43" spans="2:38" ht="27" customHeight="1">
      <c r="B43" s="218">
        <v>15</v>
      </c>
      <c r="C43" s="190"/>
      <c r="D43" s="210"/>
      <c r="E43" s="111"/>
      <c r="F43" s="182"/>
      <c r="G43" s="165"/>
      <c r="H43" s="144"/>
      <c r="I43" s="113"/>
      <c r="J43" s="53">
        <f>IF(C43=$V$18,1,IF(C43=$W$18,2,IF(C43=$X$18,1,IF(C43=$Y$18,2,IF(C43=$Z$18,1,IF(C43=$AA$18,2,0))))))</f>
        <v>0</v>
      </c>
      <c r="K43" s="125"/>
      <c r="L43" s="126"/>
      <c r="M43" s="127"/>
      <c r="N43" s="127"/>
      <c r="O43" s="127"/>
      <c r="P43" s="127"/>
      <c r="Q43" s="127"/>
      <c r="R43" s="127"/>
      <c r="S43" s="127"/>
      <c r="T43" s="127"/>
      <c r="U43" s="51"/>
      <c r="AB43" s="114">
        <f>C43&amp;G43</f>
      </c>
      <c r="AJ43" s="116">
        <f t="shared" si="2"/>
      </c>
      <c r="AK43" s="116">
        <f>IF(F43="","",1)</f>
      </c>
      <c r="AL43" s="116">
        <f>IF(G43="","",1)</f>
      </c>
    </row>
    <row r="44" spans="2:38" ht="27" customHeight="1">
      <c r="B44" s="218"/>
      <c r="C44" s="190"/>
      <c r="D44" s="210"/>
      <c r="E44" s="111"/>
      <c r="F44" s="183"/>
      <c r="G44" s="165"/>
      <c r="H44" s="144"/>
      <c r="I44" s="113"/>
      <c r="K44" s="125"/>
      <c r="L44" s="126"/>
      <c r="M44" s="127"/>
      <c r="N44" s="127"/>
      <c r="O44" s="127"/>
      <c r="P44" s="127"/>
      <c r="Q44" s="127"/>
      <c r="R44" s="127"/>
      <c r="S44" s="127"/>
      <c r="T44" s="127"/>
      <c r="U44" s="51"/>
      <c r="AB44" s="118"/>
      <c r="AJ44" s="116">
        <f t="shared" si="2"/>
      </c>
      <c r="AK44" s="4">
        <f>IF(AND(AL43=1,AJ44=""),1,"")</f>
      </c>
      <c r="AL44" s="4">
        <f>IF(AND(AL43=1,AK43=""),1,"")</f>
      </c>
    </row>
    <row r="45" spans="2:38" ht="27" customHeight="1">
      <c r="B45" s="218">
        <v>16</v>
      </c>
      <c r="C45" s="190"/>
      <c r="D45" s="210"/>
      <c r="E45" s="111"/>
      <c r="F45" s="182"/>
      <c r="G45" s="165"/>
      <c r="H45" s="144"/>
      <c r="I45" s="113"/>
      <c r="J45" s="53">
        <f>IF(C45=$V$18,1,IF(C45=$W$18,2,IF(C45=$X$18,1,IF(C45=$Y$18,2,IF(C45=$Z$18,1,IF(C45=$AA$18,2,0))))))</f>
        <v>0</v>
      </c>
      <c r="K45" s="130"/>
      <c r="L45" s="126"/>
      <c r="M45" s="127"/>
      <c r="N45" s="127"/>
      <c r="O45" s="127"/>
      <c r="P45" s="126"/>
      <c r="Q45" s="127"/>
      <c r="R45" s="127"/>
      <c r="S45" s="127"/>
      <c r="T45" s="127"/>
      <c r="U45" s="51"/>
      <c r="AB45" s="114">
        <f>C45&amp;G45</f>
      </c>
      <c r="AJ45" s="116">
        <f t="shared" si="2"/>
      </c>
      <c r="AK45" s="116">
        <f>IF(F45="","",1)</f>
      </c>
      <c r="AL45" s="116">
        <f>IF(G45="","",1)</f>
      </c>
    </row>
    <row r="46" spans="2:38" ht="27" customHeight="1">
      <c r="B46" s="218"/>
      <c r="C46" s="190"/>
      <c r="D46" s="210"/>
      <c r="E46" s="111"/>
      <c r="F46" s="183"/>
      <c r="G46" s="165"/>
      <c r="H46" s="144"/>
      <c r="I46" s="113"/>
      <c r="K46" s="125"/>
      <c r="L46" s="126"/>
      <c r="M46" s="127"/>
      <c r="N46" s="127"/>
      <c r="O46" s="127"/>
      <c r="P46" s="127"/>
      <c r="Q46" s="127"/>
      <c r="R46" s="127"/>
      <c r="S46" s="127"/>
      <c r="T46" s="127"/>
      <c r="U46" s="51"/>
      <c r="AB46" s="118"/>
      <c r="AJ46" s="116">
        <f t="shared" si="2"/>
      </c>
      <c r="AK46" s="4">
        <f>IF(AND(AL45=1,AJ46=""),1,"")</f>
      </c>
      <c r="AL46" s="4">
        <f>IF(AND(AL45=1,AK45=""),1,"")</f>
      </c>
    </row>
    <row r="47" spans="2:38" ht="27" customHeight="1">
      <c r="B47" s="218">
        <v>17</v>
      </c>
      <c r="C47" s="190"/>
      <c r="D47" s="210"/>
      <c r="E47" s="111"/>
      <c r="F47" s="182"/>
      <c r="G47" s="165"/>
      <c r="H47" s="144"/>
      <c r="I47" s="113"/>
      <c r="J47" s="53">
        <f>IF(C47=$V$18,1,IF(C47=$W$18,2,IF(C47=$X$18,1,IF(C47=$Y$18,2,IF(C47=$Z$18,1,IF(C47=$AA$18,2,0))))))</f>
        <v>0</v>
      </c>
      <c r="K47" s="125"/>
      <c r="L47" s="127"/>
      <c r="M47" s="127"/>
      <c r="N47" s="127"/>
      <c r="O47" s="127"/>
      <c r="P47" s="126"/>
      <c r="Q47" s="127"/>
      <c r="R47" s="127"/>
      <c r="S47" s="127"/>
      <c r="T47" s="127"/>
      <c r="U47" s="51"/>
      <c r="AB47" s="114">
        <f>C47&amp;G47</f>
      </c>
      <c r="AJ47" s="116">
        <f t="shared" si="2"/>
      </c>
      <c r="AK47" s="116">
        <f>IF(F47="","",1)</f>
      </c>
      <c r="AL47" s="116">
        <f>IF(G47="","",1)</f>
      </c>
    </row>
    <row r="48" spans="2:38" ht="27" customHeight="1">
      <c r="B48" s="218"/>
      <c r="C48" s="190"/>
      <c r="D48" s="210"/>
      <c r="E48" s="111"/>
      <c r="F48" s="183"/>
      <c r="G48" s="165"/>
      <c r="H48" s="144"/>
      <c r="I48" s="113"/>
      <c r="K48" s="125"/>
      <c r="L48" s="126"/>
      <c r="M48" s="127"/>
      <c r="N48" s="127"/>
      <c r="O48" s="127"/>
      <c r="P48" s="127"/>
      <c r="Q48" s="127"/>
      <c r="R48" s="127"/>
      <c r="S48" s="127"/>
      <c r="T48" s="127"/>
      <c r="U48" s="51"/>
      <c r="AB48" s="118"/>
      <c r="AJ48" s="116">
        <f t="shared" si="2"/>
      </c>
      <c r="AK48" s="4">
        <f>IF(AND(AL47=1,AJ48=""),1,"")</f>
      </c>
      <c r="AL48" s="4">
        <f>IF(AND(AL47=1,AK47=""),1,"")</f>
      </c>
    </row>
    <row r="49" spans="2:38" ht="27" customHeight="1">
      <c r="B49" s="218">
        <v>18</v>
      </c>
      <c r="C49" s="190"/>
      <c r="D49" s="210"/>
      <c r="E49" s="111"/>
      <c r="F49" s="182"/>
      <c r="G49" s="165"/>
      <c r="H49" s="144"/>
      <c r="I49" s="113"/>
      <c r="J49" s="53">
        <f>IF(C49=$V$18,1,IF(C49=$W$18,2,IF(C49=$X$18,1,IF(C49=$Y$18,2,IF(C49=$Z$18,1,IF(C49=$AA$18,2,0))))))</f>
        <v>0</v>
      </c>
      <c r="K49" s="125"/>
      <c r="L49" s="126"/>
      <c r="M49" s="127"/>
      <c r="N49" s="127"/>
      <c r="O49" s="126"/>
      <c r="P49" s="126"/>
      <c r="Q49" s="127"/>
      <c r="R49" s="127"/>
      <c r="S49" s="127"/>
      <c r="T49" s="127"/>
      <c r="U49" s="51"/>
      <c r="AB49" s="114">
        <f>C49&amp;G49</f>
      </c>
      <c r="AJ49" s="116">
        <f t="shared" si="2"/>
      </c>
      <c r="AK49" s="116">
        <f>IF(F49="","",1)</f>
      </c>
      <c r="AL49" s="116">
        <f>IF(G49="","",1)</f>
      </c>
    </row>
    <row r="50" spans="2:38" ht="27" customHeight="1">
      <c r="B50" s="218"/>
      <c r="C50" s="190"/>
      <c r="D50" s="210"/>
      <c r="E50" s="111"/>
      <c r="F50" s="183"/>
      <c r="G50" s="165"/>
      <c r="H50" s="144"/>
      <c r="I50" s="113"/>
      <c r="K50" s="125"/>
      <c r="L50" s="126"/>
      <c r="M50" s="127"/>
      <c r="N50" s="127"/>
      <c r="O50" s="127"/>
      <c r="P50" s="126"/>
      <c r="Q50" s="127"/>
      <c r="R50" s="127"/>
      <c r="S50" s="127"/>
      <c r="T50" s="127"/>
      <c r="U50" s="51"/>
      <c r="AB50" s="118"/>
      <c r="AJ50" s="116">
        <f t="shared" si="2"/>
      </c>
      <c r="AK50" s="4">
        <f>IF(AND(AL49=1,AJ50=""),1,"")</f>
      </c>
      <c r="AL50" s="4">
        <f>IF(AND(AL49=1,AK49=""),1,"")</f>
      </c>
    </row>
    <row r="51" spans="2:38" ht="27" customHeight="1">
      <c r="B51" s="218">
        <v>19</v>
      </c>
      <c r="C51" s="190"/>
      <c r="D51" s="210"/>
      <c r="E51" s="111"/>
      <c r="F51" s="182"/>
      <c r="G51" s="165"/>
      <c r="H51" s="144"/>
      <c r="I51" s="113"/>
      <c r="J51" s="53">
        <f>IF(C51=$V$18,1,IF(C51=$W$18,2,IF(C51=$X$18,1,IF(C51=$Y$18,2,IF(C51=$Z$18,1,IF(C51=$AA$18,2,0))))))</f>
        <v>0</v>
      </c>
      <c r="K51" s="125"/>
      <c r="L51" s="126"/>
      <c r="M51" s="127"/>
      <c r="N51" s="127"/>
      <c r="O51" s="127"/>
      <c r="P51" s="126"/>
      <c r="Q51" s="127"/>
      <c r="R51" s="127"/>
      <c r="S51" s="127"/>
      <c r="T51" s="127"/>
      <c r="U51" s="51"/>
      <c r="AB51" s="114">
        <f>C51&amp;G51</f>
      </c>
      <c r="AJ51" s="116">
        <f t="shared" si="2"/>
      </c>
      <c r="AK51" s="116">
        <f>IF(F51="","",1)</f>
      </c>
      <c r="AL51" s="116">
        <f>IF(G51="","",1)</f>
      </c>
    </row>
    <row r="52" spans="2:38" ht="27" customHeight="1">
      <c r="B52" s="218"/>
      <c r="C52" s="190"/>
      <c r="D52" s="210"/>
      <c r="E52" s="111"/>
      <c r="F52" s="183"/>
      <c r="G52" s="165"/>
      <c r="H52" s="144"/>
      <c r="I52" s="113"/>
      <c r="K52" s="125"/>
      <c r="L52" s="126"/>
      <c r="M52" s="127"/>
      <c r="N52" s="127"/>
      <c r="O52" s="127"/>
      <c r="P52" s="126"/>
      <c r="Q52" s="127"/>
      <c r="R52" s="127"/>
      <c r="S52" s="127"/>
      <c r="T52" s="127"/>
      <c r="U52" s="51"/>
      <c r="AB52" s="118"/>
      <c r="AJ52" s="116">
        <f t="shared" si="2"/>
      </c>
      <c r="AK52" s="4">
        <f>IF(AND(AL51=1,AJ52=""),1,"")</f>
      </c>
      <c r="AL52" s="4">
        <f>IF(AND(AL51=1,AK51=""),1,"")</f>
      </c>
    </row>
    <row r="53" spans="2:38" ht="27" customHeight="1">
      <c r="B53" s="218">
        <v>20</v>
      </c>
      <c r="C53" s="190"/>
      <c r="D53" s="210"/>
      <c r="E53" s="111"/>
      <c r="F53" s="182"/>
      <c r="G53" s="165"/>
      <c r="H53" s="167"/>
      <c r="I53" s="113"/>
      <c r="J53" s="53">
        <f>IF(C53=$V$18,1,IF(C53=$W$18,2,IF(C53=$X$18,1,IF(C53=$Y$18,2,IF(C53=$Z$18,1,IF(C53=$AA$18,2,0))))))</f>
        <v>0</v>
      </c>
      <c r="K53" s="125"/>
      <c r="L53" s="126"/>
      <c r="M53" s="126"/>
      <c r="N53" s="126"/>
      <c r="O53" s="127"/>
      <c r="P53" s="126"/>
      <c r="Q53" s="127"/>
      <c r="R53" s="127"/>
      <c r="S53" s="127"/>
      <c r="T53" s="127"/>
      <c r="U53" s="51"/>
      <c r="AB53" s="114">
        <f>C53&amp;G53</f>
      </c>
      <c r="AJ53" s="116">
        <f t="shared" si="2"/>
      </c>
      <c r="AK53" s="116">
        <f>IF(F53="","",1)</f>
      </c>
      <c r="AL53" s="116">
        <f>IF(G53="","",1)</f>
      </c>
    </row>
    <row r="54" spans="2:38" ht="27" customHeight="1" thickBot="1">
      <c r="B54" s="194"/>
      <c r="C54" s="234"/>
      <c r="D54" s="235"/>
      <c r="E54" s="131"/>
      <c r="F54" s="184"/>
      <c r="G54" s="171"/>
      <c r="H54" s="169"/>
      <c r="I54" s="132"/>
      <c r="K54" s="125"/>
      <c r="L54" s="126"/>
      <c r="M54" s="126"/>
      <c r="N54" s="126"/>
      <c r="O54" s="127"/>
      <c r="P54" s="126"/>
      <c r="Q54" s="127"/>
      <c r="R54" s="127"/>
      <c r="S54" s="127"/>
      <c r="T54" s="127"/>
      <c r="U54" s="51"/>
      <c r="AB54" s="118"/>
      <c r="AJ54" s="116">
        <f t="shared" si="2"/>
      </c>
      <c r="AK54" s="4">
        <f>IF(AND(AL53=1,AJ54=""),1,"")</f>
      </c>
      <c r="AL54" s="4">
        <f>IF(AND(AL53=1,AK53=""),1,"")</f>
      </c>
    </row>
    <row r="55" spans="1:38" ht="27" customHeight="1">
      <c r="A55" s="53">
        <f>COUNTA(E55,E57,E59,E61,E63,E65,E67,E69,E71,E73)</f>
        <v>0</v>
      </c>
      <c r="B55" s="236">
        <v>21</v>
      </c>
      <c r="C55" s="183"/>
      <c r="D55" s="237"/>
      <c r="E55" s="133"/>
      <c r="F55" s="185"/>
      <c r="G55" s="170"/>
      <c r="H55" s="134"/>
      <c r="I55" s="135"/>
      <c r="J55" s="53">
        <f>IF(C55=$V$18,1,IF(C55=$W$18,2,IF(C55=$X$18,1,IF(C55=$Y$18,2,IF(C55=$Z$18,1,IF(C55=$AA$18,2,0))))))</f>
        <v>0</v>
      </c>
      <c r="K55" s="125"/>
      <c r="L55" s="126"/>
      <c r="M55" s="127"/>
      <c r="N55" s="127"/>
      <c r="O55" s="127"/>
      <c r="P55" s="126"/>
      <c r="Q55" s="127"/>
      <c r="R55" s="127"/>
      <c r="S55" s="127"/>
      <c r="T55" s="127"/>
      <c r="U55" s="51"/>
      <c r="AB55" s="114">
        <f>C55&amp;G55</f>
      </c>
      <c r="AJ55" s="116">
        <f t="shared" si="2"/>
      </c>
      <c r="AK55" s="116">
        <f>IF(F55="","",1)</f>
      </c>
      <c r="AL55" s="116">
        <f>IF(G55="","",1)</f>
      </c>
    </row>
    <row r="56" spans="1:38" ht="27" customHeight="1">
      <c r="A56" s="117">
        <f>COUNTA(G55:I55,G57:I57,G59:I59,G61:I61,G63:I63,G65:I65,G67:I67,G69:I69,G71:I71,G73:I73)</f>
        <v>0</v>
      </c>
      <c r="B56" s="218"/>
      <c r="C56" s="190"/>
      <c r="D56" s="210"/>
      <c r="E56" s="111"/>
      <c r="F56" s="183"/>
      <c r="G56" s="165"/>
      <c r="H56" s="112"/>
      <c r="I56" s="113"/>
      <c r="K56" s="125"/>
      <c r="L56" s="126"/>
      <c r="M56" s="127"/>
      <c r="N56" s="127"/>
      <c r="O56" s="127"/>
      <c r="P56" s="126"/>
      <c r="Q56" s="127"/>
      <c r="R56" s="127"/>
      <c r="S56" s="127"/>
      <c r="T56" s="127"/>
      <c r="U56" s="51"/>
      <c r="AB56" s="118"/>
      <c r="AJ56" s="116">
        <f t="shared" si="2"/>
      </c>
      <c r="AK56" s="4">
        <f>IF(AND(AL55=1,AJ56=""),1,"")</f>
      </c>
      <c r="AL56" s="4">
        <f>IF(AND(AL55=1,AK55=""),1,"")</f>
      </c>
    </row>
    <row r="57" spans="2:38" ht="27" customHeight="1">
      <c r="B57" s="218">
        <v>22</v>
      </c>
      <c r="C57" s="190"/>
      <c r="D57" s="210"/>
      <c r="E57" s="111"/>
      <c r="F57" s="182"/>
      <c r="G57" s="165"/>
      <c r="H57" s="112"/>
      <c r="I57" s="113"/>
      <c r="J57" s="53">
        <f>IF(C57=$V$18,1,IF(C57=$W$18,2,IF(C57=$X$18,1,IF(C57=$Y$18,2,IF(C57=$Z$18,1,IF(C57=$AA$18,2,0))))))</f>
        <v>0</v>
      </c>
      <c r="K57" s="125"/>
      <c r="L57" s="127"/>
      <c r="M57" s="127"/>
      <c r="N57" s="127"/>
      <c r="O57" s="126"/>
      <c r="P57" s="127"/>
      <c r="Q57" s="126"/>
      <c r="R57" s="126"/>
      <c r="S57" s="126"/>
      <c r="T57" s="126"/>
      <c r="U57" s="51"/>
      <c r="AB57" s="114">
        <f>C57&amp;G57</f>
      </c>
      <c r="AJ57" s="116">
        <f t="shared" si="2"/>
      </c>
      <c r="AK57" s="116">
        <f>IF(F57="","",1)</f>
      </c>
      <c r="AL57" s="116">
        <f>IF(G57="","",1)</f>
      </c>
    </row>
    <row r="58" spans="2:38" ht="27" customHeight="1">
      <c r="B58" s="218"/>
      <c r="C58" s="190"/>
      <c r="D58" s="210"/>
      <c r="E58" s="111"/>
      <c r="F58" s="183"/>
      <c r="G58" s="165"/>
      <c r="H58" s="112"/>
      <c r="I58" s="113"/>
      <c r="K58" s="125"/>
      <c r="L58" s="126"/>
      <c r="M58" s="127"/>
      <c r="N58" s="127"/>
      <c r="O58" s="127"/>
      <c r="P58" s="126"/>
      <c r="Q58" s="127"/>
      <c r="R58" s="127"/>
      <c r="S58" s="127"/>
      <c r="T58" s="127"/>
      <c r="U58" s="51"/>
      <c r="AB58" s="118"/>
      <c r="AJ58" s="116">
        <f t="shared" si="2"/>
      </c>
      <c r="AK58" s="4">
        <f>IF(AND(AL57=1,AJ58=""),1,"")</f>
      </c>
      <c r="AL58" s="4">
        <f>IF(AND(AL57=1,AK57=""),1,"")</f>
      </c>
    </row>
    <row r="59" spans="2:38" ht="27" customHeight="1">
      <c r="B59" s="218">
        <v>23</v>
      </c>
      <c r="C59" s="190"/>
      <c r="D59" s="210"/>
      <c r="E59" s="111"/>
      <c r="F59" s="182"/>
      <c r="G59" s="165"/>
      <c r="H59" s="112"/>
      <c r="I59" s="113"/>
      <c r="J59" s="53">
        <f>IF(C59=$V$18,1,IF(C59=$W$18,2,IF(C59=$X$18,1,IF(C59=$Y$18,2,IF(C59=$Z$18,1,IF(C59=$AA$18,2,0))))))</f>
        <v>0</v>
      </c>
      <c r="K59" s="125"/>
      <c r="L59" s="127"/>
      <c r="M59" s="127"/>
      <c r="N59" s="127"/>
      <c r="O59" s="127"/>
      <c r="P59" s="126"/>
      <c r="Q59" s="127"/>
      <c r="R59" s="127"/>
      <c r="S59" s="127"/>
      <c r="T59" s="127"/>
      <c r="U59" s="51"/>
      <c r="AB59" s="114">
        <f>C59&amp;G59</f>
      </c>
      <c r="AJ59" s="116">
        <f t="shared" si="2"/>
      </c>
      <c r="AK59" s="116">
        <f>IF(F59="","",1)</f>
      </c>
      <c r="AL59" s="116">
        <f>IF(G59="","",1)</f>
      </c>
    </row>
    <row r="60" spans="2:38" ht="27" customHeight="1">
      <c r="B60" s="218"/>
      <c r="C60" s="190"/>
      <c r="D60" s="210"/>
      <c r="E60" s="111"/>
      <c r="F60" s="183"/>
      <c r="G60" s="165"/>
      <c r="H60" s="112"/>
      <c r="I60" s="113"/>
      <c r="K60" s="125"/>
      <c r="L60" s="126"/>
      <c r="M60" s="127"/>
      <c r="N60" s="127"/>
      <c r="O60" s="127"/>
      <c r="P60" s="127"/>
      <c r="Q60" s="127"/>
      <c r="R60" s="127"/>
      <c r="S60" s="127"/>
      <c r="T60" s="127"/>
      <c r="U60" s="51"/>
      <c r="AB60" s="118"/>
      <c r="AJ60" s="116">
        <f t="shared" si="2"/>
      </c>
      <c r="AK60" s="4">
        <f>IF(AND(AL59=1,AJ60=""),1,"")</f>
      </c>
      <c r="AL60" s="4">
        <f>IF(AND(AL59=1,AK59=""),1,"")</f>
      </c>
    </row>
    <row r="61" spans="2:38" ht="27" customHeight="1">
      <c r="B61" s="218">
        <v>24</v>
      </c>
      <c r="C61" s="190"/>
      <c r="D61" s="210"/>
      <c r="E61" s="111"/>
      <c r="F61" s="182"/>
      <c r="G61" s="165"/>
      <c r="H61" s="112"/>
      <c r="I61" s="113"/>
      <c r="J61" s="53">
        <f>IF(C61=$V$18,1,IF(C61=$W$18,2,IF(C61=$X$18,1,IF(C61=$Y$18,2,IF(C61=$Z$18,1,IF(C61=$AA$18,2,0))))))</f>
        <v>0</v>
      </c>
      <c r="K61" s="125"/>
      <c r="L61" s="127"/>
      <c r="M61" s="127"/>
      <c r="N61" s="127"/>
      <c r="O61" s="127"/>
      <c r="P61" s="126"/>
      <c r="Q61" s="127"/>
      <c r="R61" s="127"/>
      <c r="S61" s="127"/>
      <c r="T61" s="127"/>
      <c r="U61" s="51"/>
      <c r="AB61" s="114">
        <f>C61&amp;G61</f>
      </c>
      <c r="AJ61" s="116">
        <f t="shared" si="2"/>
      </c>
      <c r="AK61" s="116">
        <f>IF(F61="","",1)</f>
      </c>
      <c r="AL61" s="116">
        <f>IF(G61="","",1)</f>
      </c>
    </row>
    <row r="62" spans="2:38" ht="27" customHeight="1">
      <c r="B62" s="218"/>
      <c r="C62" s="190"/>
      <c r="D62" s="210"/>
      <c r="E62" s="111"/>
      <c r="F62" s="183"/>
      <c r="G62" s="165"/>
      <c r="H62" s="112"/>
      <c r="I62" s="113"/>
      <c r="K62" s="125"/>
      <c r="L62" s="127"/>
      <c r="M62" s="127"/>
      <c r="N62" s="127"/>
      <c r="O62" s="127"/>
      <c r="P62" s="126"/>
      <c r="Q62" s="127"/>
      <c r="R62" s="127"/>
      <c r="S62" s="127"/>
      <c r="T62" s="127"/>
      <c r="U62" s="51"/>
      <c r="AB62" s="118"/>
      <c r="AJ62" s="116">
        <f t="shared" si="2"/>
      </c>
      <c r="AK62" s="4">
        <f>IF(AND(AL61=1,AJ62=""),1,"")</f>
      </c>
      <c r="AL62" s="4">
        <f>IF(AND(AL61=1,AK61=""),1,"")</f>
      </c>
    </row>
    <row r="63" spans="2:38" ht="27" customHeight="1">
      <c r="B63" s="218">
        <v>25</v>
      </c>
      <c r="C63" s="190"/>
      <c r="D63" s="210"/>
      <c r="E63" s="111"/>
      <c r="F63" s="182"/>
      <c r="G63" s="165"/>
      <c r="H63" s="112"/>
      <c r="I63" s="113"/>
      <c r="J63" s="53">
        <f>IF(C63=$V$18,1,IF(C63=$W$18,2,IF(C63=$X$18,1,IF(C63=$Y$18,2,IF(C63=$Z$18,1,IF(C63=$AA$18,2,0))))))</f>
        <v>0</v>
      </c>
      <c r="K63" s="125"/>
      <c r="L63" s="126"/>
      <c r="M63" s="127"/>
      <c r="N63" s="127"/>
      <c r="O63" s="127"/>
      <c r="P63" s="127"/>
      <c r="Q63" s="127"/>
      <c r="R63" s="127"/>
      <c r="S63" s="127"/>
      <c r="T63" s="127"/>
      <c r="U63" s="51"/>
      <c r="AB63" s="114">
        <f>C63&amp;G63</f>
      </c>
      <c r="AJ63" s="116">
        <f t="shared" si="2"/>
      </c>
      <c r="AK63" s="116">
        <f>IF(F63="","",1)</f>
      </c>
      <c r="AL63" s="116">
        <f>IF(G63="","",1)</f>
      </c>
    </row>
    <row r="64" spans="2:38" ht="27" customHeight="1">
      <c r="B64" s="218"/>
      <c r="C64" s="190"/>
      <c r="D64" s="210"/>
      <c r="E64" s="111"/>
      <c r="F64" s="183"/>
      <c r="G64" s="165"/>
      <c r="H64" s="112"/>
      <c r="I64" s="113"/>
      <c r="K64" s="125"/>
      <c r="L64" s="126"/>
      <c r="M64" s="127"/>
      <c r="N64" s="127"/>
      <c r="O64" s="127"/>
      <c r="P64" s="127"/>
      <c r="Q64" s="127"/>
      <c r="R64" s="127"/>
      <c r="S64" s="127"/>
      <c r="T64" s="127"/>
      <c r="U64" s="51"/>
      <c r="AB64" s="118"/>
      <c r="AJ64" s="116">
        <f t="shared" si="2"/>
      </c>
      <c r="AK64" s="4">
        <f>IF(AND(AL63=1,AJ64=""),1,"")</f>
      </c>
      <c r="AL64" s="4">
        <f>IF(AND(AL63=1,AK63=""),1,"")</f>
      </c>
    </row>
    <row r="65" spans="2:38" ht="27" customHeight="1">
      <c r="B65" s="218">
        <v>26</v>
      </c>
      <c r="C65" s="190"/>
      <c r="D65" s="210"/>
      <c r="E65" s="111"/>
      <c r="F65" s="182"/>
      <c r="G65" s="165"/>
      <c r="H65" s="112"/>
      <c r="I65" s="113"/>
      <c r="J65" s="53">
        <f>IF(C65=$V$18,1,IF(C65=$W$18,2,IF(C65=$X$18,1,IF(C65=$Y$18,2,IF(C65=$Z$18,1,IF(C65=$AA$18,2,0))))))</f>
        <v>0</v>
      </c>
      <c r="K65" s="130"/>
      <c r="L65" s="126"/>
      <c r="M65" s="127"/>
      <c r="N65" s="127"/>
      <c r="O65" s="127"/>
      <c r="P65" s="126"/>
      <c r="Q65" s="127"/>
      <c r="R65" s="127"/>
      <c r="S65" s="127"/>
      <c r="T65" s="127"/>
      <c r="U65" s="51"/>
      <c r="AB65" s="114">
        <f>C65&amp;G65</f>
      </c>
      <c r="AJ65" s="116">
        <f t="shared" si="2"/>
      </c>
      <c r="AK65" s="116">
        <f>IF(F65="","",1)</f>
      </c>
      <c r="AL65" s="116">
        <f>IF(G65="","",1)</f>
      </c>
    </row>
    <row r="66" spans="2:38" ht="27" customHeight="1">
      <c r="B66" s="218"/>
      <c r="C66" s="190"/>
      <c r="D66" s="210"/>
      <c r="E66" s="111"/>
      <c r="F66" s="183"/>
      <c r="G66" s="165"/>
      <c r="H66" s="112"/>
      <c r="I66" s="113"/>
      <c r="K66" s="125"/>
      <c r="L66" s="126"/>
      <c r="M66" s="127"/>
      <c r="N66" s="127"/>
      <c r="O66" s="127"/>
      <c r="P66" s="127"/>
      <c r="Q66" s="127"/>
      <c r="R66" s="127"/>
      <c r="S66" s="127"/>
      <c r="T66" s="127"/>
      <c r="U66" s="51"/>
      <c r="AB66" s="118"/>
      <c r="AJ66" s="116">
        <f t="shared" si="2"/>
      </c>
      <c r="AK66" s="4">
        <f>IF(AND(AL65=1,AJ66=""),1,"")</f>
      </c>
      <c r="AL66" s="4">
        <f>IF(AND(AL65=1,AK65=""),1,"")</f>
      </c>
    </row>
    <row r="67" spans="2:38" ht="27" customHeight="1">
      <c r="B67" s="218">
        <v>27</v>
      </c>
      <c r="C67" s="190"/>
      <c r="D67" s="210"/>
      <c r="E67" s="111"/>
      <c r="F67" s="182"/>
      <c r="G67" s="165"/>
      <c r="H67" s="112"/>
      <c r="I67" s="113"/>
      <c r="J67" s="53">
        <f>IF(C67=$V$18,1,IF(C67=$W$18,2,IF(C67=$X$18,1,IF(C67=$Y$18,2,IF(C67=$Z$18,1,IF(C67=$AA$18,2,0))))))</f>
        <v>0</v>
      </c>
      <c r="K67" s="125"/>
      <c r="L67" s="127"/>
      <c r="M67" s="127"/>
      <c r="N67" s="127"/>
      <c r="O67" s="127"/>
      <c r="P67" s="126"/>
      <c r="Q67" s="127"/>
      <c r="R67" s="127"/>
      <c r="S67" s="127"/>
      <c r="T67" s="127"/>
      <c r="U67" s="51"/>
      <c r="AB67" s="114">
        <f>C67&amp;G67</f>
      </c>
      <c r="AJ67" s="116">
        <f t="shared" si="2"/>
      </c>
      <c r="AK67" s="116">
        <f>IF(F67="","",1)</f>
      </c>
      <c r="AL67" s="116">
        <f>IF(G67="","",1)</f>
      </c>
    </row>
    <row r="68" spans="2:38" ht="27" customHeight="1">
      <c r="B68" s="218"/>
      <c r="C68" s="190"/>
      <c r="D68" s="210"/>
      <c r="E68" s="111"/>
      <c r="F68" s="183"/>
      <c r="G68" s="165"/>
      <c r="H68" s="112"/>
      <c r="I68" s="113"/>
      <c r="K68" s="125"/>
      <c r="L68" s="126"/>
      <c r="M68" s="127"/>
      <c r="N68" s="127"/>
      <c r="O68" s="127"/>
      <c r="P68" s="127"/>
      <c r="Q68" s="127"/>
      <c r="R68" s="127"/>
      <c r="S68" s="127"/>
      <c r="T68" s="127"/>
      <c r="U68" s="51"/>
      <c r="AB68" s="118"/>
      <c r="AJ68" s="116">
        <f t="shared" si="2"/>
      </c>
      <c r="AK68" s="4">
        <f>IF(AND(AL67=1,AJ68=""),1,"")</f>
      </c>
      <c r="AL68" s="4">
        <f>IF(AND(AL67=1,AK67=""),1,"")</f>
      </c>
    </row>
    <row r="69" spans="2:38" ht="27" customHeight="1">
      <c r="B69" s="218">
        <v>28</v>
      </c>
      <c r="C69" s="190"/>
      <c r="D69" s="210"/>
      <c r="E69" s="111"/>
      <c r="F69" s="182"/>
      <c r="G69" s="165"/>
      <c r="H69" s="112"/>
      <c r="I69" s="113"/>
      <c r="J69" s="53">
        <f>IF(C69=$V$18,1,IF(C69=$W$18,2,IF(C69=$X$18,1,IF(C69=$Y$18,2,IF(C69=$Z$18,1,IF(C69=$AA$18,2,0))))))</f>
        <v>0</v>
      </c>
      <c r="K69" s="125"/>
      <c r="L69" s="126"/>
      <c r="M69" s="127"/>
      <c r="N69" s="127"/>
      <c r="O69" s="126"/>
      <c r="P69" s="126"/>
      <c r="Q69" s="127"/>
      <c r="R69" s="127"/>
      <c r="S69" s="127"/>
      <c r="T69" s="127"/>
      <c r="U69" s="51"/>
      <c r="AB69" s="114">
        <f>C69&amp;G69</f>
      </c>
      <c r="AJ69" s="116">
        <f t="shared" si="2"/>
      </c>
      <c r="AK69" s="116">
        <f>IF(F69="","",1)</f>
      </c>
      <c r="AL69" s="116">
        <f>IF(G69="","",1)</f>
      </c>
    </row>
    <row r="70" spans="2:38" ht="27" customHeight="1">
      <c r="B70" s="218"/>
      <c r="C70" s="190"/>
      <c r="D70" s="210"/>
      <c r="E70" s="111"/>
      <c r="F70" s="183"/>
      <c r="G70" s="165"/>
      <c r="H70" s="112"/>
      <c r="I70" s="113"/>
      <c r="K70" s="125"/>
      <c r="L70" s="126"/>
      <c r="M70" s="127"/>
      <c r="N70" s="127"/>
      <c r="O70" s="127"/>
      <c r="P70" s="126"/>
      <c r="Q70" s="127"/>
      <c r="R70" s="127"/>
      <c r="S70" s="127"/>
      <c r="T70" s="127"/>
      <c r="U70" s="51"/>
      <c r="AB70" s="118"/>
      <c r="AJ70" s="116">
        <f t="shared" si="2"/>
      </c>
      <c r="AK70" s="4">
        <f>IF(AND(AL69=1,AJ70=""),1,"")</f>
      </c>
      <c r="AL70" s="4">
        <f>IF(AND(AL69=1,AK69=""),1,"")</f>
      </c>
    </row>
    <row r="71" spans="2:38" ht="27" customHeight="1">
      <c r="B71" s="218">
        <v>29</v>
      </c>
      <c r="C71" s="190"/>
      <c r="D71" s="210"/>
      <c r="E71" s="111"/>
      <c r="F71" s="182"/>
      <c r="G71" s="165"/>
      <c r="H71" s="112"/>
      <c r="I71" s="113"/>
      <c r="J71" s="53">
        <f>IF(C71=$V$18,1,IF(C71=$W$18,2,IF(C71=$X$18,1,IF(C71=$Y$18,2,IF(C71=$Z$18,1,IF(C71=$AA$18,2,0))))))</f>
        <v>0</v>
      </c>
      <c r="K71" s="125"/>
      <c r="L71" s="126"/>
      <c r="M71" s="127"/>
      <c r="N71" s="127"/>
      <c r="O71" s="127"/>
      <c r="P71" s="126"/>
      <c r="Q71" s="127"/>
      <c r="R71" s="127"/>
      <c r="S71" s="127"/>
      <c r="T71" s="127"/>
      <c r="U71" s="51"/>
      <c r="AB71" s="114">
        <f>C71&amp;G71</f>
      </c>
      <c r="AJ71" s="116">
        <f t="shared" si="2"/>
      </c>
      <c r="AK71" s="116">
        <f>IF(F71="","",1)</f>
      </c>
      <c r="AL71" s="116">
        <f>IF(G71="","",1)</f>
      </c>
    </row>
    <row r="72" spans="2:38" ht="27" customHeight="1">
      <c r="B72" s="218"/>
      <c r="C72" s="190"/>
      <c r="D72" s="210"/>
      <c r="E72" s="111"/>
      <c r="F72" s="183"/>
      <c r="G72" s="165"/>
      <c r="H72" s="112"/>
      <c r="I72" s="113"/>
      <c r="K72" s="125"/>
      <c r="L72" s="126"/>
      <c r="M72" s="127"/>
      <c r="N72" s="127"/>
      <c r="O72" s="127"/>
      <c r="P72" s="126"/>
      <c r="Q72" s="127"/>
      <c r="R72" s="127"/>
      <c r="S72" s="127"/>
      <c r="T72" s="127"/>
      <c r="U72" s="51"/>
      <c r="AB72" s="118"/>
      <c r="AJ72" s="116">
        <f t="shared" si="2"/>
      </c>
      <c r="AK72" s="4">
        <f>IF(AND(AL71=1,AJ72=""),1,"")</f>
      </c>
      <c r="AL72" s="4">
        <f>IF(AND(AL71=1,AK71=""),1,"")</f>
      </c>
    </row>
    <row r="73" spans="2:38" ht="27" customHeight="1">
      <c r="B73" s="218">
        <v>30</v>
      </c>
      <c r="C73" s="190"/>
      <c r="D73" s="210"/>
      <c r="E73" s="111"/>
      <c r="F73" s="182"/>
      <c r="G73" s="165"/>
      <c r="H73" s="167"/>
      <c r="I73" s="113"/>
      <c r="J73" s="53">
        <f>IF(C73=$V$18,1,IF(C73=$W$18,2,IF(C73=$X$18,1,IF(C73=$Y$18,2,IF(C73=$Z$18,1,IF(C73=$AA$18,2,0))))))</f>
        <v>0</v>
      </c>
      <c r="K73" s="125"/>
      <c r="L73" s="126"/>
      <c r="M73" s="126"/>
      <c r="N73" s="126"/>
      <c r="O73" s="127"/>
      <c r="P73" s="126"/>
      <c r="Q73" s="127"/>
      <c r="R73" s="127"/>
      <c r="S73" s="127"/>
      <c r="T73" s="127"/>
      <c r="U73" s="51"/>
      <c r="AB73" s="114">
        <f>C73&amp;G73</f>
      </c>
      <c r="AJ73" s="116">
        <f t="shared" si="2"/>
      </c>
      <c r="AK73" s="116">
        <f>IF(F73="","",1)</f>
      </c>
      <c r="AL73" s="116">
        <f>IF(G73="","",1)</f>
      </c>
    </row>
    <row r="74" spans="2:38" ht="27" customHeight="1" thickBot="1">
      <c r="B74" s="194"/>
      <c r="C74" s="234"/>
      <c r="D74" s="235"/>
      <c r="E74" s="131"/>
      <c r="F74" s="184"/>
      <c r="G74" s="171"/>
      <c r="H74" s="169"/>
      <c r="I74" s="132"/>
      <c r="K74" s="125"/>
      <c r="L74" s="126"/>
      <c r="M74" s="126"/>
      <c r="N74" s="126"/>
      <c r="O74" s="127"/>
      <c r="P74" s="126"/>
      <c r="Q74" s="127"/>
      <c r="R74" s="127"/>
      <c r="S74" s="127"/>
      <c r="T74" s="127"/>
      <c r="U74" s="51"/>
      <c r="AB74" s="118"/>
      <c r="AJ74" s="116">
        <f t="shared" si="2"/>
      </c>
      <c r="AK74" s="4">
        <f>IF(AND(AL73=1,AJ74=""),1,"")</f>
      </c>
      <c r="AL74" s="4">
        <f>IF(AND(AL73=1,AK73=""),1,"")</f>
      </c>
    </row>
    <row r="75" spans="1:38" ht="27" customHeight="1">
      <c r="A75" s="53">
        <f>COUNTA(E75,E77,E79,E81,E83,E85,E87,E89,E91,E93)</f>
        <v>0</v>
      </c>
      <c r="B75" s="236">
        <v>31</v>
      </c>
      <c r="C75" s="183"/>
      <c r="D75" s="237"/>
      <c r="E75" s="133"/>
      <c r="F75" s="185"/>
      <c r="G75" s="170"/>
      <c r="H75" s="134"/>
      <c r="I75" s="135"/>
      <c r="J75" s="53">
        <f>IF(C75=$V$18,1,IF(C75=$W$18,2,IF(C75=$X$18,1,IF(C75=$Y$18,2,IF(C75=$Z$18,1,IF(C75=$AA$18,2,0))))))</f>
        <v>0</v>
      </c>
      <c r="K75" s="125"/>
      <c r="L75" s="126"/>
      <c r="M75" s="127"/>
      <c r="N75" s="127"/>
      <c r="O75" s="127"/>
      <c r="P75" s="126"/>
      <c r="Q75" s="127"/>
      <c r="R75" s="127"/>
      <c r="S75" s="127"/>
      <c r="T75" s="127"/>
      <c r="U75" s="51"/>
      <c r="AB75" s="114">
        <f>C75&amp;G75</f>
      </c>
      <c r="AJ75" s="116">
        <f t="shared" si="2"/>
      </c>
      <c r="AK75" s="116">
        <f>IF(F75="","",1)</f>
      </c>
      <c r="AL75" s="116">
        <f>IF(G75="","",1)</f>
      </c>
    </row>
    <row r="76" spans="1:38" ht="27" customHeight="1">
      <c r="A76" s="117">
        <f>COUNTA(G75:I75,G77:I77,G79:I79,G81:I81,G83:I83,G85:I85,G87:I87,G89:I89,G91:I91,G93:I93)</f>
        <v>0</v>
      </c>
      <c r="B76" s="218"/>
      <c r="C76" s="190"/>
      <c r="D76" s="210"/>
      <c r="E76" s="111"/>
      <c r="F76" s="183"/>
      <c r="G76" s="165"/>
      <c r="H76" s="112"/>
      <c r="I76" s="113"/>
      <c r="K76" s="125"/>
      <c r="L76" s="126"/>
      <c r="M76" s="127"/>
      <c r="N76" s="127"/>
      <c r="O76" s="127"/>
      <c r="P76" s="126"/>
      <c r="Q76" s="127"/>
      <c r="R76" s="127"/>
      <c r="S76" s="127"/>
      <c r="T76" s="127"/>
      <c r="U76" s="51"/>
      <c r="AB76" s="118"/>
      <c r="AJ76" s="116">
        <f t="shared" si="2"/>
      </c>
      <c r="AK76" s="4">
        <f>IF(AND(AL75=1,AJ76=""),1,"")</f>
      </c>
      <c r="AL76" s="4">
        <f>IF(AND(AL75=1,AK75=""),1,"")</f>
      </c>
    </row>
    <row r="77" spans="2:38" ht="27" customHeight="1">
      <c r="B77" s="218">
        <v>32</v>
      </c>
      <c r="C77" s="190"/>
      <c r="D77" s="210"/>
      <c r="E77" s="111"/>
      <c r="F77" s="182"/>
      <c r="G77" s="165"/>
      <c r="H77" s="112"/>
      <c r="I77" s="113"/>
      <c r="J77" s="53">
        <f>IF(C77=$V$18,1,IF(C77=$W$18,2,IF(C77=$X$18,1,IF(C77=$Y$18,2,IF(C77=$Z$18,1,IF(C77=$AA$18,2,0))))))</f>
        <v>0</v>
      </c>
      <c r="K77" s="125"/>
      <c r="L77" s="127"/>
      <c r="M77" s="127"/>
      <c r="N77" s="127"/>
      <c r="O77" s="126"/>
      <c r="P77" s="127"/>
      <c r="Q77" s="126"/>
      <c r="R77" s="126"/>
      <c r="S77" s="126"/>
      <c r="T77" s="126"/>
      <c r="U77" s="51"/>
      <c r="AB77" s="114">
        <f>C77&amp;G77</f>
      </c>
      <c r="AJ77" s="116">
        <f t="shared" si="2"/>
      </c>
      <c r="AK77" s="116">
        <f>IF(F77="","",1)</f>
      </c>
      <c r="AL77" s="116">
        <f>IF(G77="","",1)</f>
      </c>
    </row>
    <row r="78" spans="2:38" ht="27" customHeight="1">
      <c r="B78" s="218"/>
      <c r="C78" s="190"/>
      <c r="D78" s="210"/>
      <c r="E78" s="111"/>
      <c r="F78" s="183"/>
      <c r="G78" s="165"/>
      <c r="H78" s="112"/>
      <c r="I78" s="113"/>
      <c r="K78" s="125"/>
      <c r="L78" s="126"/>
      <c r="M78" s="127"/>
      <c r="N78" s="127"/>
      <c r="O78" s="127"/>
      <c r="P78" s="126"/>
      <c r="Q78" s="127"/>
      <c r="R78" s="127"/>
      <c r="S78" s="127"/>
      <c r="T78" s="127"/>
      <c r="U78" s="51"/>
      <c r="AB78" s="118"/>
      <c r="AJ78" s="116">
        <f t="shared" si="2"/>
      </c>
      <c r="AK78" s="4">
        <f>IF(AND(AL77=1,AJ78=""),1,"")</f>
      </c>
      <c r="AL78" s="4">
        <f>IF(AND(AL77=1,AK77=""),1,"")</f>
      </c>
    </row>
    <row r="79" spans="2:38" ht="27" customHeight="1">
      <c r="B79" s="218">
        <v>33</v>
      </c>
      <c r="C79" s="190"/>
      <c r="D79" s="210"/>
      <c r="E79" s="111"/>
      <c r="F79" s="182"/>
      <c r="G79" s="165"/>
      <c r="H79" s="112"/>
      <c r="I79" s="113"/>
      <c r="J79" s="53">
        <f>IF(C79=$V$18,1,IF(C79=$W$18,2,IF(C79=$X$18,1,IF(C79=$Y$18,2,IF(C79=$Z$18,1,IF(C79=$AA$18,2,0))))))</f>
        <v>0</v>
      </c>
      <c r="K79" s="125"/>
      <c r="L79" s="127"/>
      <c r="M79" s="127"/>
      <c r="N79" s="127"/>
      <c r="O79" s="127"/>
      <c r="P79" s="126"/>
      <c r="Q79" s="127"/>
      <c r="R79" s="127"/>
      <c r="S79" s="127"/>
      <c r="T79" s="127"/>
      <c r="U79" s="51"/>
      <c r="AB79" s="114">
        <f>C79&amp;G79</f>
      </c>
      <c r="AJ79" s="116">
        <f t="shared" si="2"/>
      </c>
      <c r="AK79" s="116">
        <f>IF(F79="","",1)</f>
      </c>
      <c r="AL79" s="116">
        <f>IF(G79="","",1)</f>
      </c>
    </row>
    <row r="80" spans="2:38" ht="27" customHeight="1">
      <c r="B80" s="218"/>
      <c r="C80" s="190"/>
      <c r="D80" s="210"/>
      <c r="E80" s="111"/>
      <c r="F80" s="183"/>
      <c r="G80" s="165"/>
      <c r="H80" s="112"/>
      <c r="I80" s="113"/>
      <c r="K80" s="125"/>
      <c r="L80" s="126"/>
      <c r="M80" s="127"/>
      <c r="N80" s="127"/>
      <c r="O80" s="127"/>
      <c r="P80" s="127"/>
      <c r="Q80" s="127"/>
      <c r="R80" s="127"/>
      <c r="S80" s="127"/>
      <c r="T80" s="127"/>
      <c r="U80" s="51"/>
      <c r="AB80" s="118"/>
      <c r="AJ80" s="116">
        <f t="shared" si="2"/>
      </c>
      <c r="AK80" s="4">
        <f>IF(AND(AL79=1,AJ80=""),1,"")</f>
      </c>
      <c r="AL80" s="4">
        <f>IF(AND(AL79=1,AK79=""),1,"")</f>
      </c>
    </row>
    <row r="81" spans="2:38" ht="27" customHeight="1">
      <c r="B81" s="218">
        <v>34</v>
      </c>
      <c r="C81" s="190"/>
      <c r="D81" s="210"/>
      <c r="E81" s="111"/>
      <c r="F81" s="182"/>
      <c r="G81" s="165"/>
      <c r="H81" s="112"/>
      <c r="I81" s="113"/>
      <c r="J81" s="53">
        <f>IF(C81=$V$18,1,IF(C81=$W$18,2,IF(C81=$X$18,1,IF(C81=$Y$18,2,IF(C81=$Z$18,1,IF(C81=$AA$18,2,0))))))</f>
        <v>0</v>
      </c>
      <c r="K81" s="125"/>
      <c r="L81" s="127"/>
      <c r="M81" s="127"/>
      <c r="N81" s="127"/>
      <c r="O81" s="127"/>
      <c r="P81" s="126"/>
      <c r="Q81" s="127"/>
      <c r="R81" s="127"/>
      <c r="S81" s="127"/>
      <c r="T81" s="127"/>
      <c r="U81" s="51"/>
      <c r="AB81" s="114">
        <f>C81&amp;G81</f>
      </c>
      <c r="AJ81" s="116">
        <f aca="true" t="shared" si="3" ref="AJ81:AJ114">IF(E81="","",1)</f>
      </c>
      <c r="AK81" s="116">
        <f>IF(F81="","",1)</f>
      </c>
      <c r="AL81" s="116">
        <f>IF(G81="","",1)</f>
      </c>
    </row>
    <row r="82" spans="2:38" ht="27" customHeight="1">
      <c r="B82" s="218"/>
      <c r="C82" s="190"/>
      <c r="D82" s="210"/>
      <c r="E82" s="111"/>
      <c r="F82" s="183"/>
      <c r="G82" s="165"/>
      <c r="H82" s="112"/>
      <c r="I82" s="113"/>
      <c r="K82" s="125"/>
      <c r="L82" s="127"/>
      <c r="M82" s="127"/>
      <c r="N82" s="127"/>
      <c r="O82" s="127"/>
      <c r="P82" s="126"/>
      <c r="Q82" s="127"/>
      <c r="R82" s="127"/>
      <c r="S82" s="127"/>
      <c r="T82" s="127"/>
      <c r="U82" s="51"/>
      <c r="AB82" s="118"/>
      <c r="AJ82" s="116">
        <f t="shared" si="3"/>
      </c>
      <c r="AK82" s="4">
        <f>IF(AND(AL81=1,AJ82=""),1,"")</f>
      </c>
      <c r="AL82" s="4">
        <f>IF(AND(AL81=1,AK81=""),1,"")</f>
      </c>
    </row>
    <row r="83" spans="2:38" ht="27" customHeight="1">
      <c r="B83" s="218">
        <v>35</v>
      </c>
      <c r="C83" s="190"/>
      <c r="D83" s="210"/>
      <c r="E83" s="111"/>
      <c r="F83" s="182"/>
      <c r="G83" s="165"/>
      <c r="H83" s="112"/>
      <c r="I83" s="113"/>
      <c r="J83" s="53">
        <f>IF(C83=$V$18,1,IF(C83=$W$18,2,IF(C83=$X$18,1,IF(C83=$Y$18,2,IF(C83=$Z$18,1,IF(C83=$AA$18,2,0))))))</f>
        <v>0</v>
      </c>
      <c r="K83" s="125"/>
      <c r="L83" s="126"/>
      <c r="M83" s="127"/>
      <c r="N83" s="127"/>
      <c r="O83" s="127"/>
      <c r="P83" s="127"/>
      <c r="Q83" s="127"/>
      <c r="R83" s="127"/>
      <c r="S83" s="127"/>
      <c r="T83" s="127"/>
      <c r="U83" s="51"/>
      <c r="AB83" s="114">
        <f>C83&amp;G83</f>
      </c>
      <c r="AJ83" s="116">
        <f t="shared" si="3"/>
      </c>
      <c r="AK83" s="116">
        <f>IF(F83="","",1)</f>
      </c>
      <c r="AL83" s="116">
        <f>IF(G83="","",1)</f>
      </c>
    </row>
    <row r="84" spans="2:38" ht="27" customHeight="1">
      <c r="B84" s="218"/>
      <c r="C84" s="190"/>
      <c r="D84" s="210"/>
      <c r="E84" s="111"/>
      <c r="F84" s="183"/>
      <c r="G84" s="165"/>
      <c r="H84" s="112"/>
      <c r="I84" s="113"/>
      <c r="K84" s="125"/>
      <c r="L84" s="126"/>
      <c r="M84" s="127"/>
      <c r="N84" s="127"/>
      <c r="O84" s="127"/>
      <c r="P84" s="127"/>
      <c r="Q84" s="127"/>
      <c r="R84" s="127"/>
      <c r="S84" s="127"/>
      <c r="T84" s="127"/>
      <c r="U84" s="51"/>
      <c r="AB84" s="118"/>
      <c r="AJ84" s="116">
        <f t="shared" si="3"/>
      </c>
      <c r="AK84" s="4">
        <f>IF(AND(AL83=1,AJ84=""),1,"")</f>
      </c>
      <c r="AL84" s="4">
        <f>IF(AND(AL83=1,AK83=""),1,"")</f>
      </c>
    </row>
    <row r="85" spans="2:38" ht="27" customHeight="1">
      <c r="B85" s="218">
        <v>36</v>
      </c>
      <c r="C85" s="190"/>
      <c r="D85" s="210"/>
      <c r="E85" s="111"/>
      <c r="F85" s="182"/>
      <c r="G85" s="165"/>
      <c r="H85" s="112"/>
      <c r="I85" s="113"/>
      <c r="J85" s="53">
        <f>IF(C85=$V$18,1,IF(C85=$W$18,2,IF(C85=$X$18,1,IF(C85=$Y$18,2,IF(C85=$Z$18,1,IF(C85=$AA$18,2,0))))))</f>
        <v>0</v>
      </c>
      <c r="K85" s="130"/>
      <c r="L85" s="126"/>
      <c r="M85" s="127"/>
      <c r="N85" s="127"/>
      <c r="O85" s="127"/>
      <c r="P85" s="126"/>
      <c r="Q85" s="127"/>
      <c r="R85" s="127"/>
      <c r="S85" s="127"/>
      <c r="T85" s="127"/>
      <c r="U85" s="51"/>
      <c r="AB85" s="114">
        <f>C85&amp;G85</f>
      </c>
      <c r="AJ85" s="116">
        <f t="shared" si="3"/>
      </c>
      <c r="AK85" s="116">
        <f>IF(F85="","",1)</f>
      </c>
      <c r="AL85" s="116">
        <f>IF(G85="","",1)</f>
      </c>
    </row>
    <row r="86" spans="2:38" ht="27" customHeight="1">
      <c r="B86" s="218"/>
      <c r="C86" s="190"/>
      <c r="D86" s="210"/>
      <c r="E86" s="111"/>
      <c r="F86" s="183"/>
      <c r="G86" s="165"/>
      <c r="H86" s="112"/>
      <c r="I86" s="113"/>
      <c r="K86" s="125"/>
      <c r="L86" s="126"/>
      <c r="M86" s="127"/>
      <c r="N86" s="127"/>
      <c r="O86" s="127"/>
      <c r="P86" s="127"/>
      <c r="Q86" s="127"/>
      <c r="R86" s="127"/>
      <c r="S86" s="127"/>
      <c r="T86" s="127"/>
      <c r="U86" s="51"/>
      <c r="AB86" s="118"/>
      <c r="AJ86" s="116">
        <f t="shared" si="3"/>
      </c>
      <c r="AK86" s="4">
        <f>IF(AND(AL85=1,AJ86=""),1,"")</f>
      </c>
      <c r="AL86" s="4">
        <f>IF(AND(AL85=1,AK85=""),1,"")</f>
      </c>
    </row>
    <row r="87" spans="2:38" ht="27" customHeight="1">
      <c r="B87" s="218">
        <v>37</v>
      </c>
      <c r="C87" s="190"/>
      <c r="D87" s="210"/>
      <c r="E87" s="111"/>
      <c r="F87" s="182"/>
      <c r="G87" s="165"/>
      <c r="H87" s="112"/>
      <c r="I87" s="113"/>
      <c r="J87" s="53">
        <f>IF(C87=$V$18,1,IF(C87=$W$18,2,IF(C87=$X$18,1,IF(C87=$Y$18,2,IF(C87=$Z$18,1,IF(C87=$AA$18,2,0))))))</f>
        <v>0</v>
      </c>
      <c r="K87" s="125"/>
      <c r="L87" s="127"/>
      <c r="M87" s="127"/>
      <c r="N87" s="127"/>
      <c r="O87" s="127"/>
      <c r="P87" s="126"/>
      <c r="Q87" s="127"/>
      <c r="R87" s="127"/>
      <c r="S87" s="127"/>
      <c r="T87" s="127"/>
      <c r="U87" s="51"/>
      <c r="AB87" s="114">
        <f>C87&amp;G87</f>
      </c>
      <c r="AJ87" s="116">
        <f t="shared" si="3"/>
      </c>
      <c r="AK87" s="116">
        <f>IF(F87="","",1)</f>
      </c>
      <c r="AL87" s="116">
        <f>IF(G87="","",1)</f>
      </c>
    </row>
    <row r="88" spans="2:38" ht="27" customHeight="1">
      <c r="B88" s="218"/>
      <c r="C88" s="190"/>
      <c r="D88" s="210"/>
      <c r="E88" s="111"/>
      <c r="F88" s="183"/>
      <c r="G88" s="165"/>
      <c r="H88" s="112"/>
      <c r="I88" s="113"/>
      <c r="K88" s="125"/>
      <c r="L88" s="126"/>
      <c r="M88" s="127"/>
      <c r="N88" s="127"/>
      <c r="O88" s="127"/>
      <c r="P88" s="127"/>
      <c r="Q88" s="127"/>
      <c r="R88" s="127"/>
      <c r="S88" s="127"/>
      <c r="T88" s="127"/>
      <c r="U88" s="51"/>
      <c r="AB88" s="118"/>
      <c r="AJ88" s="116">
        <f t="shared" si="3"/>
      </c>
      <c r="AK88" s="4">
        <f>IF(AND(AL87=1,AJ88=""),1,"")</f>
      </c>
      <c r="AL88" s="4">
        <f>IF(AND(AL87=1,AK87=""),1,"")</f>
      </c>
    </row>
    <row r="89" spans="2:38" ht="27" customHeight="1">
      <c r="B89" s="218">
        <v>38</v>
      </c>
      <c r="C89" s="190"/>
      <c r="D89" s="210"/>
      <c r="E89" s="111"/>
      <c r="F89" s="182"/>
      <c r="G89" s="165"/>
      <c r="H89" s="112"/>
      <c r="I89" s="113"/>
      <c r="J89" s="53">
        <f>IF(C89=$V$18,1,IF(C89=$W$18,2,IF(C89=$X$18,1,IF(C89=$Y$18,2,IF(C89=$Z$18,1,IF(C89=$AA$18,2,0))))))</f>
        <v>0</v>
      </c>
      <c r="K89" s="125"/>
      <c r="L89" s="126"/>
      <c r="M89" s="127"/>
      <c r="N89" s="127"/>
      <c r="O89" s="126"/>
      <c r="P89" s="126"/>
      <c r="Q89" s="127"/>
      <c r="R89" s="127"/>
      <c r="S89" s="127"/>
      <c r="T89" s="127"/>
      <c r="U89" s="51"/>
      <c r="AB89" s="114">
        <f>C89&amp;G89</f>
      </c>
      <c r="AJ89" s="116">
        <f t="shared" si="3"/>
      </c>
      <c r="AK89" s="116">
        <f>IF(F89="","",1)</f>
      </c>
      <c r="AL89" s="116">
        <f>IF(G89="","",1)</f>
      </c>
    </row>
    <row r="90" spans="2:38" ht="27" customHeight="1">
      <c r="B90" s="218"/>
      <c r="C90" s="190"/>
      <c r="D90" s="210"/>
      <c r="E90" s="111"/>
      <c r="F90" s="183"/>
      <c r="G90" s="165"/>
      <c r="H90" s="112"/>
      <c r="I90" s="113"/>
      <c r="K90" s="125"/>
      <c r="L90" s="126"/>
      <c r="M90" s="127"/>
      <c r="N90" s="127"/>
      <c r="O90" s="127"/>
      <c r="P90" s="126"/>
      <c r="Q90" s="127"/>
      <c r="R90" s="127"/>
      <c r="S90" s="127"/>
      <c r="T90" s="127"/>
      <c r="U90" s="51"/>
      <c r="AB90" s="118"/>
      <c r="AJ90" s="116">
        <f t="shared" si="3"/>
      </c>
      <c r="AK90" s="4">
        <f>IF(AND(AL89=1,AJ90=""),1,"")</f>
      </c>
      <c r="AL90" s="4">
        <f>IF(AND(AL89=1,AK89=""),1,"")</f>
      </c>
    </row>
    <row r="91" spans="2:38" ht="27" customHeight="1">
      <c r="B91" s="218">
        <v>39</v>
      </c>
      <c r="C91" s="190"/>
      <c r="D91" s="210"/>
      <c r="E91" s="111"/>
      <c r="F91" s="182"/>
      <c r="G91" s="165"/>
      <c r="H91" s="112"/>
      <c r="I91" s="113"/>
      <c r="J91" s="53">
        <f>IF(C91=$V$18,1,IF(C91=$W$18,2,IF(C91=$X$18,1,IF(C91=$Y$18,2,IF(C91=$Z$18,1,IF(C91=$AA$18,2,0))))))</f>
        <v>0</v>
      </c>
      <c r="K91" s="125"/>
      <c r="L91" s="126"/>
      <c r="M91" s="127"/>
      <c r="N91" s="127"/>
      <c r="O91" s="127"/>
      <c r="P91" s="126"/>
      <c r="Q91" s="127"/>
      <c r="R91" s="127"/>
      <c r="S91" s="127"/>
      <c r="T91" s="127"/>
      <c r="U91" s="51"/>
      <c r="AB91" s="114">
        <f>C91&amp;G91</f>
      </c>
      <c r="AJ91" s="116">
        <f t="shared" si="3"/>
      </c>
      <c r="AK91" s="116">
        <f>IF(F91="","",1)</f>
      </c>
      <c r="AL91" s="116">
        <f>IF(G91="","",1)</f>
      </c>
    </row>
    <row r="92" spans="2:38" ht="27" customHeight="1">
      <c r="B92" s="218"/>
      <c r="C92" s="190"/>
      <c r="D92" s="210"/>
      <c r="E92" s="111"/>
      <c r="F92" s="183"/>
      <c r="G92" s="165"/>
      <c r="H92" s="112"/>
      <c r="I92" s="113"/>
      <c r="K92" s="125"/>
      <c r="L92" s="126"/>
      <c r="M92" s="127"/>
      <c r="N92" s="127"/>
      <c r="O92" s="127"/>
      <c r="P92" s="126"/>
      <c r="Q92" s="127"/>
      <c r="R92" s="127"/>
      <c r="S92" s="127"/>
      <c r="T92" s="127"/>
      <c r="U92" s="51"/>
      <c r="AB92" s="118"/>
      <c r="AJ92" s="116">
        <f t="shared" si="3"/>
      </c>
      <c r="AK92" s="4">
        <f>IF(AND(AL91=1,AJ92=""),1,"")</f>
      </c>
      <c r="AL92" s="4">
        <f>IF(AND(AL91=1,AK91=""),1,"")</f>
      </c>
    </row>
    <row r="93" spans="2:38" ht="27" customHeight="1">
      <c r="B93" s="218">
        <v>40</v>
      </c>
      <c r="C93" s="190"/>
      <c r="D93" s="210"/>
      <c r="E93" s="111"/>
      <c r="F93" s="182"/>
      <c r="G93" s="165"/>
      <c r="H93" s="167"/>
      <c r="I93" s="113"/>
      <c r="J93" s="53">
        <f>IF(C93=$V$18,1,IF(C93=$W$18,2,IF(C93=$X$18,1,IF(C93=$Y$18,2,IF(C93=$Z$18,1,IF(C93=$AA$18,2,0))))))</f>
        <v>0</v>
      </c>
      <c r="K93" s="125"/>
      <c r="L93" s="126"/>
      <c r="M93" s="126"/>
      <c r="N93" s="126"/>
      <c r="O93" s="127"/>
      <c r="P93" s="126"/>
      <c r="Q93" s="127"/>
      <c r="R93" s="127"/>
      <c r="S93" s="127"/>
      <c r="T93" s="127"/>
      <c r="U93" s="51"/>
      <c r="AB93" s="114">
        <f>C93&amp;G93</f>
      </c>
      <c r="AJ93" s="116">
        <f t="shared" si="3"/>
      </c>
      <c r="AK93" s="116">
        <f>IF(F93="","",1)</f>
      </c>
      <c r="AL93" s="116">
        <f>IF(G93="","",1)</f>
      </c>
    </row>
    <row r="94" spans="2:38" ht="27" customHeight="1" thickBot="1">
      <c r="B94" s="194"/>
      <c r="C94" s="234"/>
      <c r="D94" s="235"/>
      <c r="E94" s="131"/>
      <c r="F94" s="184"/>
      <c r="G94" s="171"/>
      <c r="H94" s="169"/>
      <c r="I94" s="132"/>
      <c r="K94" s="125"/>
      <c r="L94" s="126"/>
      <c r="M94" s="126"/>
      <c r="N94" s="126"/>
      <c r="O94" s="127"/>
      <c r="P94" s="126"/>
      <c r="Q94" s="127"/>
      <c r="R94" s="127"/>
      <c r="S94" s="127"/>
      <c r="T94" s="127"/>
      <c r="U94" s="51"/>
      <c r="AB94" s="118"/>
      <c r="AJ94" s="116">
        <f t="shared" si="3"/>
      </c>
      <c r="AK94" s="4">
        <f>IF(AND(AL93=1,AJ94=""),1,"")</f>
      </c>
      <c r="AL94" s="4">
        <f>IF(AND(AL93=1,AK93=""),1,"")</f>
      </c>
    </row>
    <row r="95" spans="1:38" ht="27" customHeight="1">
      <c r="A95" s="53">
        <f>COUNTA(E95,E97,E99,E101,E103,E105,E107,E109,E111,E113)</f>
        <v>0</v>
      </c>
      <c r="B95" s="236">
        <v>41</v>
      </c>
      <c r="C95" s="183"/>
      <c r="D95" s="237"/>
      <c r="E95" s="133"/>
      <c r="F95" s="185"/>
      <c r="G95" s="170"/>
      <c r="H95" s="134"/>
      <c r="I95" s="135"/>
      <c r="J95" s="53">
        <f>IF(C95=$V$18,1,IF(C95=$W$18,2,IF(C95=$X$18,1,IF(C95=$Y$18,2,IF(C95=$Z$18,1,IF(C95=$AA$18,2,0))))))</f>
        <v>0</v>
      </c>
      <c r="K95" s="125"/>
      <c r="L95" s="126"/>
      <c r="M95" s="127"/>
      <c r="N95" s="127"/>
      <c r="O95" s="127"/>
      <c r="P95" s="126"/>
      <c r="Q95" s="127"/>
      <c r="R95" s="127"/>
      <c r="S95" s="127"/>
      <c r="T95" s="127"/>
      <c r="U95" s="51"/>
      <c r="AB95" s="114">
        <f>C95&amp;G95</f>
      </c>
      <c r="AJ95" s="116">
        <f t="shared" si="3"/>
      </c>
      <c r="AK95" s="116">
        <f>IF(F95="","",1)</f>
      </c>
      <c r="AL95" s="116">
        <f>IF(G95="","",1)</f>
      </c>
    </row>
    <row r="96" spans="1:38" ht="27" customHeight="1">
      <c r="A96" s="117">
        <f>COUNTA(G95:I95,G97:I97,G99:I99,G101:I101,G103:I103,G105:I105,G107:I107,G109:I109,G111:I111,G113:I113)</f>
        <v>0</v>
      </c>
      <c r="B96" s="218"/>
      <c r="C96" s="190"/>
      <c r="D96" s="210"/>
      <c r="E96" s="111"/>
      <c r="F96" s="183"/>
      <c r="G96" s="165"/>
      <c r="H96" s="112"/>
      <c r="I96" s="113"/>
      <c r="K96" s="125"/>
      <c r="L96" s="126"/>
      <c r="M96" s="127"/>
      <c r="N96" s="127"/>
      <c r="O96" s="127"/>
      <c r="P96" s="126"/>
      <c r="Q96" s="127"/>
      <c r="R96" s="127"/>
      <c r="S96" s="127"/>
      <c r="T96" s="127"/>
      <c r="U96" s="51"/>
      <c r="AB96" s="118"/>
      <c r="AJ96" s="116">
        <f t="shared" si="3"/>
      </c>
      <c r="AK96" s="4">
        <f>IF(AND(AL95=1,AJ96=""),1,"")</f>
      </c>
      <c r="AL96" s="4">
        <f>IF(AND(AL95=1,AK95=""),1,"")</f>
      </c>
    </row>
    <row r="97" spans="2:38" ht="27" customHeight="1">
      <c r="B97" s="218">
        <v>42</v>
      </c>
      <c r="C97" s="190"/>
      <c r="D97" s="210"/>
      <c r="E97" s="111"/>
      <c r="F97" s="182"/>
      <c r="G97" s="165"/>
      <c r="H97" s="112"/>
      <c r="I97" s="113"/>
      <c r="J97" s="53">
        <f>IF(C97=$V$18,1,IF(C97=$W$18,2,IF(C97=$X$18,1,IF(C97=$Y$18,2,IF(C97=$Z$18,1,IF(C97=$AA$18,2,0))))))</f>
        <v>0</v>
      </c>
      <c r="K97" s="125"/>
      <c r="L97" s="127"/>
      <c r="M97" s="127"/>
      <c r="N97" s="127"/>
      <c r="O97" s="126"/>
      <c r="P97" s="127"/>
      <c r="Q97" s="126"/>
      <c r="R97" s="126"/>
      <c r="S97" s="126"/>
      <c r="T97" s="126"/>
      <c r="U97" s="51"/>
      <c r="AB97" s="114">
        <f>C97&amp;G97</f>
      </c>
      <c r="AJ97" s="116">
        <f t="shared" si="3"/>
      </c>
      <c r="AK97" s="116">
        <f>IF(F97="","",1)</f>
      </c>
      <c r="AL97" s="116">
        <f>IF(G97="","",1)</f>
      </c>
    </row>
    <row r="98" spans="2:38" ht="27" customHeight="1">
      <c r="B98" s="218"/>
      <c r="C98" s="190"/>
      <c r="D98" s="210"/>
      <c r="E98" s="111"/>
      <c r="F98" s="183"/>
      <c r="G98" s="165"/>
      <c r="H98" s="112"/>
      <c r="I98" s="113"/>
      <c r="K98" s="125"/>
      <c r="L98" s="126"/>
      <c r="M98" s="127"/>
      <c r="N98" s="127"/>
      <c r="O98" s="127"/>
      <c r="P98" s="126"/>
      <c r="Q98" s="127"/>
      <c r="R98" s="127"/>
      <c r="S98" s="127"/>
      <c r="T98" s="127"/>
      <c r="U98" s="51"/>
      <c r="AB98" s="118"/>
      <c r="AJ98" s="116">
        <f t="shared" si="3"/>
      </c>
      <c r="AK98" s="4">
        <f>IF(AND(AL97=1,AJ98=""),1,"")</f>
      </c>
      <c r="AL98" s="4">
        <f>IF(AND(AL97=1,AK97=""),1,"")</f>
      </c>
    </row>
    <row r="99" spans="2:38" ht="27" customHeight="1">
      <c r="B99" s="218">
        <v>43</v>
      </c>
      <c r="C99" s="190"/>
      <c r="D99" s="210"/>
      <c r="E99" s="111"/>
      <c r="F99" s="182"/>
      <c r="G99" s="165"/>
      <c r="H99" s="112"/>
      <c r="I99" s="113"/>
      <c r="J99" s="53">
        <f>IF(C99=$V$18,1,IF(C99=$W$18,2,IF(C99=$X$18,1,IF(C99=$Y$18,2,IF(C99=$Z$18,1,IF(C99=$AA$18,2,0))))))</f>
        <v>0</v>
      </c>
      <c r="K99" s="125"/>
      <c r="L99" s="127"/>
      <c r="M99" s="127"/>
      <c r="N99" s="127"/>
      <c r="O99" s="127"/>
      <c r="P99" s="126"/>
      <c r="Q99" s="127"/>
      <c r="R99" s="127"/>
      <c r="S99" s="127"/>
      <c r="T99" s="127"/>
      <c r="U99" s="51"/>
      <c r="AB99" s="114">
        <f>C99&amp;G99</f>
      </c>
      <c r="AJ99" s="116">
        <f t="shared" si="3"/>
      </c>
      <c r="AK99" s="116">
        <f>IF(F99="","",1)</f>
      </c>
      <c r="AL99" s="116">
        <f>IF(G99="","",1)</f>
      </c>
    </row>
    <row r="100" spans="2:38" ht="27" customHeight="1">
      <c r="B100" s="218"/>
      <c r="C100" s="190"/>
      <c r="D100" s="210"/>
      <c r="E100" s="111"/>
      <c r="F100" s="183"/>
      <c r="G100" s="165"/>
      <c r="H100" s="112"/>
      <c r="I100" s="113"/>
      <c r="K100" s="125"/>
      <c r="L100" s="126"/>
      <c r="M100" s="127"/>
      <c r="N100" s="127"/>
      <c r="O100" s="127"/>
      <c r="P100" s="127"/>
      <c r="Q100" s="127"/>
      <c r="R100" s="127"/>
      <c r="S100" s="127"/>
      <c r="T100" s="127"/>
      <c r="U100" s="51"/>
      <c r="AB100" s="118"/>
      <c r="AJ100" s="116">
        <f t="shared" si="3"/>
      </c>
      <c r="AK100" s="4">
        <f>IF(AND(AL99=1,AJ100=""),1,"")</f>
      </c>
      <c r="AL100" s="4">
        <f>IF(AND(AL99=1,AK99=""),1,"")</f>
      </c>
    </row>
    <row r="101" spans="2:38" ht="27" customHeight="1">
      <c r="B101" s="218">
        <v>44</v>
      </c>
      <c r="C101" s="190"/>
      <c r="D101" s="210"/>
      <c r="E101" s="111"/>
      <c r="F101" s="182"/>
      <c r="G101" s="165"/>
      <c r="H101" s="112"/>
      <c r="I101" s="113"/>
      <c r="J101" s="53">
        <f>IF(C101=$V$18,1,IF(C101=$W$18,2,IF(C101=$X$18,1,IF(C101=$Y$18,2,IF(C101=$Z$18,1,IF(C101=$AA$18,2,0))))))</f>
        <v>0</v>
      </c>
      <c r="K101" s="125"/>
      <c r="L101" s="127"/>
      <c r="M101" s="127"/>
      <c r="N101" s="127"/>
      <c r="O101" s="127"/>
      <c r="P101" s="126"/>
      <c r="Q101" s="127"/>
      <c r="R101" s="127"/>
      <c r="S101" s="127"/>
      <c r="T101" s="127"/>
      <c r="U101" s="51"/>
      <c r="AB101" s="114">
        <f>C101&amp;G101</f>
      </c>
      <c r="AJ101" s="116">
        <f t="shared" si="3"/>
      </c>
      <c r="AK101" s="116">
        <f>IF(F101="","",1)</f>
      </c>
      <c r="AL101" s="116">
        <f>IF(G101="","",1)</f>
      </c>
    </row>
    <row r="102" spans="2:38" ht="27" customHeight="1">
      <c r="B102" s="218"/>
      <c r="C102" s="190"/>
      <c r="D102" s="210"/>
      <c r="E102" s="111"/>
      <c r="F102" s="183"/>
      <c r="G102" s="165"/>
      <c r="H102" s="112"/>
      <c r="I102" s="113"/>
      <c r="K102" s="125"/>
      <c r="L102" s="127"/>
      <c r="M102" s="127"/>
      <c r="N102" s="127"/>
      <c r="O102" s="127"/>
      <c r="P102" s="126"/>
      <c r="Q102" s="127"/>
      <c r="R102" s="127"/>
      <c r="S102" s="127"/>
      <c r="T102" s="127"/>
      <c r="U102" s="51"/>
      <c r="AB102" s="118"/>
      <c r="AJ102" s="116">
        <f t="shared" si="3"/>
      </c>
      <c r="AK102" s="4">
        <f>IF(AND(AL101=1,AJ102=""),1,"")</f>
      </c>
      <c r="AL102" s="4">
        <f>IF(AND(AL101=1,AK101=""),1,"")</f>
      </c>
    </row>
    <row r="103" spans="2:38" ht="27" customHeight="1">
      <c r="B103" s="218">
        <v>45</v>
      </c>
      <c r="C103" s="190"/>
      <c r="D103" s="210"/>
      <c r="E103" s="111"/>
      <c r="F103" s="182"/>
      <c r="G103" s="165"/>
      <c r="H103" s="112"/>
      <c r="I103" s="113"/>
      <c r="J103" s="53">
        <f>IF(C103=$V$18,1,IF(C103=$W$18,2,IF(C103=$X$18,1,IF(C103=$Y$18,2,IF(C103=$Z$18,1,IF(C103=$AA$18,2,0))))))</f>
        <v>0</v>
      </c>
      <c r="K103" s="125"/>
      <c r="L103" s="126"/>
      <c r="M103" s="127"/>
      <c r="N103" s="127"/>
      <c r="O103" s="127"/>
      <c r="P103" s="127"/>
      <c r="Q103" s="127"/>
      <c r="R103" s="127"/>
      <c r="S103" s="127"/>
      <c r="T103" s="127"/>
      <c r="U103" s="51"/>
      <c r="AB103" s="114">
        <f>C103&amp;G103</f>
      </c>
      <c r="AJ103" s="116">
        <f t="shared" si="3"/>
      </c>
      <c r="AK103" s="116">
        <f>IF(F103="","",1)</f>
      </c>
      <c r="AL103" s="116">
        <f>IF(G103="","",1)</f>
      </c>
    </row>
    <row r="104" spans="2:38" ht="27" customHeight="1">
      <c r="B104" s="218"/>
      <c r="C104" s="190"/>
      <c r="D104" s="210"/>
      <c r="E104" s="111"/>
      <c r="F104" s="183"/>
      <c r="G104" s="165"/>
      <c r="H104" s="112"/>
      <c r="I104" s="113"/>
      <c r="K104" s="125"/>
      <c r="L104" s="126"/>
      <c r="M104" s="127"/>
      <c r="N104" s="127"/>
      <c r="O104" s="127"/>
      <c r="P104" s="127"/>
      <c r="Q104" s="127"/>
      <c r="R104" s="127"/>
      <c r="S104" s="127"/>
      <c r="T104" s="127"/>
      <c r="U104" s="51"/>
      <c r="AB104" s="118"/>
      <c r="AJ104" s="116">
        <f t="shared" si="3"/>
      </c>
      <c r="AK104" s="4">
        <f>IF(AND(AL103=1,AJ104=""),1,"")</f>
      </c>
      <c r="AL104" s="4">
        <f>IF(AND(AL103=1,AK103=""),1,"")</f>
      </c>
    </row>
    <row r="105" spans="2:38" ht="27" customHeight="1">
      <c r="B105" s="218">
        <v>46</v>
      </c>
      <c r="C105" s="190"/>
      <c r="D105" s="210"/>
      <c r="E105" s="111"/>
      <c r="F105" s="182"/>
      <c r="G105" s="165"/>
      <c r="H105" s="112"/>
      <c r="I105" s="113"/>
      <c r="J105" s="53">
        <f>IF(C105=$V$18,1,IF(C105=$W$18,2,IF(C105=$X$18,1,IF(C105=$Y$18,2,IF(C105=$Z$18,1,IF(C105=$AA$18,2,0))))))</f>
        <v>0</v>
      </c>
      <c r="K105" s="130"/>
      <c r="L105" s="126"/>
      <c r="M105" s="127"/>
      <c r="N105" s="127"/>
      <c r="O105" s="127"/>
      <c r="P105" s="126"/>
      <c r="Q105" s="127"/>
      <c r="R105" s="127"/>
      <c r="S105" s="127"/>
      <c r="T105" s="127"/>
      <c r="U105" s="51"/>
      <c r="AB105" s="114">
        <f>C105&amp;G105</f>
      </c>
      <c r="AJ105" s="116">
        <f t="shared" si="3"/>
      </c>
      <c r="AK105" s="116">
        <f>IF(F105="","",1)</f>
      </c>
      <c r="AL105" s="116">
        <f>IF(G105="","",1)</f>
      </c>
    </row>
    <row r="106" spans="2:38" ht="27" customHeight="1">
      <c r="B106" s="218"/>
      <c r="C106" s="190"/>
      <c r="D106" s="210"/>
      <c r="E106" s="111"/>
      <c r="F106" s="183"/>
      <c r="G106" s="165"/>
      <c r="H106" s="112"/>
      <c r="I106" s="113"/>
      <c r="K106" s="125"/>
      <c r="L106" s="126"/>
      <c r="M106" s="127"/>
      <c r="N106" s="127"/>
      <c r="O106" s="127"/>
      <c r="P106" s="127"/>
      <c r="Q106" s="127"/>
      <c r="R106" s="127"/>
      <c r="S106" s="127"/>
      <c r="T106" s="127"/>
      <c r="U106" s="51"/>
      <c r="AB106" s="118"/>
      <c r="AJ106" s="116">
        <f t="shared" si="3"/>
      </c>
      <c r="AK106" s="4">
        <f>IF(AND(AL105=1,AJ106=""),1,"")</f>
      </c>
      <c r="AL106" s="4">
        <f>IF(AND(AL105=1,AK105=""),1,"")</f>
      </c>
    </row>
    <row r="107" spans="2:38" ht="27" customHeight="1">
      <c r="B107" s="218">
        <v>47</v>
      </c>
      <c r="C107" s="190"/>
      <c r="D107" s="210"/>
      <c r="E107" s="111"/>
      <c r="F107" s="182"/>
      <c r="G107" s="165"/>
      <c r="H107" s="112"/>
      <c r="I107" s="113"/>
      <c r="J107" s="53">
        <f>IF(C107=$V$18,1,IF(C107=$W$18,2,IF(C107=$X$18,1,IF(C107=$Y$18,2,IF(C107=$Z$18,1,IF(C107=$AA$18,2,0))))))</f>
        <v>0</v>
      </c>
      <c r="K107" s="125"/>
      <c r="L107" s="127"/>
      <c r="M107" s="127"/>
      <c r="N107" s="127"/>
      <c r="O107" s="127"/>
      <c r="P107" s="126"/>
      <c r="Q107" s="127"/>
      <c r="R107" s="127"/>
      <c r="S107" s="127"/>
      <c r="T107" s="127"/>
      <c r="U107" s="51"/>
      <c r="AB107" s="114">
        <f>C107&amp;G107</f>
      </c>
      <c r="AJ107" s="116">
        <f t="shared" si="3"/>
      </c>
      <c r="AK107" s="116">
        <f>IF(F107="","",1)</f>
      </c>
      <c r="AL107" s="116">
        <f>IF(G107="","",1)</f>
      </c>
    </row>
    <row r="108" spans="2:38" ht="27" customHeight="1">
      <c r="B108" s="218"/>
      <c r="C108" s="190"/>
      <c r="D108" s="210"/>
      <c r="E108" s="111"/>
      <c r="F108" s="183"/>
      <c r="G108" s="165"/>
      <c r="H108" s="112"/>
      <c r="I108" s="113"/>
      <c r="K108" s="125"/>
      <c r="L108" s="126"/>
      <c r="M108" s="127"/>
      <c r="N108" s="127"/>
      <c r="O108" s="127"/>
      <c r="P108" s="127"/>
      <c r="Q108" s="127"/>
      <c r="R108" s="127"/>
      <c r="S108" s="127"/>
      <c r="T108" s="127"/>
      <c r="U108" s="51"/>
      <c r="AB108" s="118"/>
      <c r="AJ108" s="116">
        <f t="shared" si="3"/>
      </c>
      <c r="AK108" s="4">
        <f>IF(AND(AL107=1,AJ108=""),1,"")</f>
      </c>
      <c r="AL108" s="4">
        <f>IF(AND(AL107=1,AK107=""),1,"")</f>
      </c>
    </row>
    <row r="109" spans="2:38" ht="27" customHeight="1">
      <c r="B109" s="218">
        <v>48</v>
      </c>
      <c r="C109" s="190"/>
      <c r="D109" s="210"/>
      <c r="E109" s="111"/>
      <c r="F109" s="182"/>
      <c r="G109" s="165"/>
      <c r="H109" s="112"/>
      <c r="I109" s="113"/>
      <c r="J109" s="53">
        <f>IF(C109=$V$18,1,IF(C109=$W$18,2,IF(C109=$X$18,1,IF(C109=$Y$18,2,IF(C109=$Z$18,1,IF(C109=$AA$18,2,0))))))</f>
        <v>0</v>
      </c>
      <c r="K109" s="125"/>
      <c r="L109" s="126"/>
      <c r="M109" s="127"/>
      <c r="N109" s="127"/>
      <c r="O109" s="126"/>
      <c r="P109" s="126"/>
      <c r="Q109" s="127"/>
      <c r="R109" s="127"/>
      <c r="S109" s="127"/>
      <c r="T109" s="127"/>
      <c r="U109" s="51"/>
      <c r="AB109" s="114">
        <f>C109&amp;G109</f>
      </c>
      <c r="AJ109" s="116">
        <f t="shared" si="3"/>
      </c>
      <c r="AK109" s="116">
        <f>IF(F109="","",1)</f>
      </c>
      <c r="AL109" s="116">
        <f>IF(G109="","",1)</f>
      </c>
    </row>
    <row r="110" spans="2:38" ht="27" customHeight="1">
      <c r="B110" s="218"/>
      <c r="C110" s="190"/>
      <c r="D110" s="210"/>
      <c r="E110" s="111"/>
      <c r="F110" s="183"/>
      <c r="G110" s="165"/>
      <c r="H110" s="112"/>
      <c r="I110" s="113"/>
      <c r="K110" s="125"/>
      <c r="L110" s="126"/>
      <c r="M110" s="127"/>
      <c r="N110" s="127"/>
      <c r="O110" s="127"/>
      <c r="P110" s="126"/>
      <c r="Q110" s="127"/>
      <c r="R110" s="127"/>
      <c r="S110" s="127"/>
      <c r="T110" s="127"/>
      <c r="U110" s="51"/>
      <c r="AB110" s="118"/>
      <c r="AJ110" s="116">
        <f t="shared" si="3"/>
      </c>
      <c r="AK110" s="4">
        <f>IF(AND(AL109=1,AJ110=""),1,"")</f>
      </c>
      <c r="AL110" s="4">
        <f>IF(AND(AL109=1,AK109=""),1,"")</f>
      </c>
    </row>
    <row r="111" spans="2:38" ht="27" customHeight="1">
      <c r="B111" s="218">
        <v>49</v>
      </c>
      <c r="C111" s="190"/>
      <c r="D111" s="210"/>
      <c r="E111" s="111"/>
      <c r="F111" s="182"/>
      <c r="G111" s="165"/>
      <c r="H111" s="112"/>
      <c r="I111" s="113"/>
      <c r="J111" s="53">
        <f>IF(C111=$V$18,1,IF(C111=$W$18,2,IF(C111=$X$18,1,IF(C111=$Y$18,2,IF(C111=$Z$18,1,IF(C111=$AA$18,2,0))))))</f>
        <v>0</v>
      </c>
      <c r="K111" s="125"/>
      <c r="L111" s="126"/>
      <c r="M111" s="127"/>
      <c r="N111" s="127"/>
      <c r="O111" s="127"/>
      <c r="P111" s="126"/>
      <c r="Q111" s="127"/>
      <c r="R111" s="127"/>
      <c r="S111" s="127"/>
      <c r="T111" s="127"/>
      <c r="U111" s="51"/>
      <c r="AB111" s="114">
        <f>C111&amp;G111</f>
      </c>
      <c r="AJ111" s="116">
        <f t="shared" si="3"/>
      </c>
      <c r="AK111" s="116">
        <f>IF(F111="","",1)</f>
      </c>
      <c r="AL111" s="116">
        <f>IF(G111="","",1)</f>
      </c>
    </row>
    <row r="112" spans="2:38" ht="27" customHeight="1">
      <c r="B112" s="218"/>
      <c r="C112" s="190"/>
      <c r="D112" s="210"/>
      <c r="E112" s="111"/>
      <c r="F112" s="183"/>
      <c r="G112" s="165"/>
      <c r="H112" s="112"/>
      <c r="I112" s="113"/>
      <c r="K112" s="125"/>
      <c r="L112" s="126"/>
      <c r="M112" s="127"/>
      <c r="N112" s="127"/>
      <c r="O112" s="127"/>
      <c r="P112" s="126"/>
      <c r="Q112" s="127"/>
      <c r="R112" s="127"/>
      <c r="S112" s="127"/>
      <c r="T112" s="127"/>
      <c r="U112" s="51"/>
      <c r="AB112" s="118"/>
      <c r="AJ112" s="116">
        <f t="shared" si="3"/>
      </c>
      <c r="AK112" s="4">
        <f>IF(AND(AL111=1,AJ112=""),1,"")</f>
      </c>
      <c r="AL112" s="4">
        <f>IF(AND(AL111=1,AK111=""),1,"")</f>
      </c>
    </row>
    <row r="113" spans="2:38" ht="27" customHeight="1">
      <c r="B113" s="218">
        <v>50</v>
      </c>
      <c r="C113" s="190"/>
      <c r="D113" s="210"/>
      <c r="E113" s="111"/>
      <c r="F113" s="182"/>
      <c r="G113" s="165"/>
      <c r="H113" s="167"/>
      <c r="I113" s="113"/>
      <c r="J113" s="53">
        <f>IF(C113=$V$18,1,IF(C113=$W$18,2,IF(C113=$X$18,1,IF(C113=$Y$18,2,IF(C113=$Z$18,1,IF(C113=$AA$18,2,0))))))</f>
        <v>0</v>
      </c>
      <c r="K113" s="125"/>
      <c r="L113" s="126"/>
      <c r="M113" s="126"/>
      <c r="N113" s="126"/>
      <c r="O113" s="127"/>
      <c r="P113" s="126"/>
      <c r="Q113" s="127"/>
      <c r="R113" s="127"/>
      <c r="S113" s="127"/>
      <c r="T113" s="127"/>
      <c r="U113" s="51"/>
      <c r="AB113" s="114">
        <f>C113&amp;G113</f>
      </c>
      <c r="AJ113" s="116">
        <f t="shared" si="3"/>
      </c>
      <c r="AK113" s="116">
        <f>IF(F113="","",1)</f>
      </c>
      <c r="AL113" s="116">
        <f>IF(G113="","",1)</f>
      </c>
    </row>
    <row r="114" spans="2:38" ht="27" customHeight="1" thickBot="1">
      <c r="B114" s="194"/>
      <c r="C114" s="234"/>
      <c r="D114" s="235"/>
      <c r="E114" s="131"/>
      <c r="F114" s="184"/>
      <c r="G114" s="171"/>
      <c r="H114" s="169"/>
      <c r="I114" s="132"/>
      <c r="K114" s="125"/>
      <c r="L114" s="126"/>
      <c r="M114" s="126"/>
      <c r="N114" s="126"/>
      <c r="O114" s="127"/>
      <c r="P114" s="126"/>
      <c r="Q114" s="127"/>
      <c r="R114" s="127"/>
      <c r="S114" s="127"/>
      <c r="T114" s="127"/>
      <c r="U114" s="51"/>
      <c r="AB114" s="118"/>
      <c r="AJ114" s="116">
        <f t="shared" si="3"/>
      </c>
      <c r="AK114" s="4">
        <f>IF(AND(AL113=1,AJ114=""),1,"")</f>
      </c>
      <c r="AL114" s="4">
        <f>IF(AND(AL113=1,AK113=""),1,"")</f>
      </c>
    </row>
    <row r="115" spans="11:21" ht="20.25" customHeight="1">
      <c r="K115" s="51"/>
      <c r="L115" s="52"/>
      <c r="M115" s="52"/>
      <c r="N115" s="52"/>
      <c r="O115" s="52"/>
      <c r="P115" s="52"/>
      <c r="Q115" s="52"/>
      <c r="R115" s="52"/>
      <c r="S115" s="52"/>
      <c r="T115" s="52"/>
      <c r="U115" s="51"/>
    </row>
    <row r="116" ht="20.25" customHeight="1"/>
    <row r="117" ht="20.25" customHeight="1"/>
  </sheetData>
  <sheetProtection password="CA50" sheet="1" selectLockedCells="1"/>
  <mergeCells count="226">
    <mergeCell ref="K3:Q9"/>
    <mergeCell ref="B99:B100"/>
    <mergeCell ref="C99:C100"/>
    <mergeCell ref="C103:C104"/>
    <mergeCell ref="D103:D104"/>
    <mergeCell ref="D105:D106"/>
    <mergeCell ref="B101:B102"/>
    <mergeCell ref="C101:C102"/>
    <mergeCell ref="D101:D102"/>
    <mergeCell ref="D95:D96"/>
    <mergeCell ref="B93:B94"/>
    <mergeCell ref="C93:C94"/>
    <mergeCell ref="B97:B98"/>
    <mergeCell ref="C97:C98"/>
    <mergeCell ref="D93:D94"/>
    <mergeCell ref="B113:B114"/>
    <mergeCell ref="C113:C114"/>
    <mergeCell ref="D113:D114"/>
    <mergeCell ref="B109:B110"/>
    <mergeCell ref="C109:C110"/>
    <mergeCell ref="D109:D110"/>
    <mergeCell ref="B111:B112"/>
    <mergeCell ref="B95:B96"/>
    <mergeCell ref="C95:C96"/>
    <mergeCell ref="B107:B108"/>
    <mergeCell ref="C107:C108"/>
    <mergeCell ref="D107:D108"/>
    <mergeCell ref="D99:D100"/>
    <mergeCell ref="B103:B104"/>
    <mergeCell ref="B105:B106"/>
    <mergeCell ref="C105:C106"/>
    <mergeCell ref="D97:D98"/>
    <mergeCell ref="C85:C86"/>
    <mergeCell ref="D85:D86"/>
    <mergeCell ref="D89:D90"/>
    <mergeCell ref="B89:B90"/>
    <mergeCell ref="C89:C90"/>
    <mergeCell ref="C87:C88"/>
    <mergeCell ref="D87:D88"/>
    <mergeCell ref="B87:B88"/>
    <mergeCell ref="C111:C112"/>
    <mergeCell ref="D111:D112"/>
    <mergeCell ref="B91:B92"/>
    <mergeCell ref="C91:C92"/>
    <mergeCell ref="D91:D92"/>
    <mergeCell ref="D75:D76"/>
    <mergeCell ref="B77:B78"/>
    <mergeCell ref="C77:C78"/>
    <mergeCell ref="B79:B80"/>
    <mergeCell ref="C79:C80"/>
    <mergeCell ref="D79:D80"/>
    <mergeCell ref="D77:D78"/>
    <mergeCell ref="B75:B76"/>
    <mergeCell ref="C75:C76"/>
    <mergeCell ref="B81:B82"/>
    <mergeCell ref="C81:C82"/>
    <mergeCell ref="D81:D82"/>
    <mergeCell ref="B83:B84"/>
    <mergeCell ref="C83:C84"/>
    <mergeCell ref="D83:D84"/>
    <mergeCell ref="B85:B86"/>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53:B54"/>
    <mergeCell ref="C53:C54"/>
    <mergeCell ref="D53:D54"/>
    <mergeCell ref="B63:B64"/>
    <mergeCell ref="C63:C64"/>
    <mergeCell ref="D63:D64"/>
    <mergeCell ref="B55:B56"/>
    <mergeCell ref="C55:C56"/>
    <mergeCell ref="D55:D56"/>
    <mergeCell ref="B57:B58"/>
    <mergeCell ref="D39:D40"/>
    <mergeCell ref="C57:C58"/>
    <mergeCell ref="D57:D58"/>
    <mergeCell ref="B45:B46"/>
    <mergeCell ref="C45:C46"/>
    <mergeCell ref="D45:D46"/>
    <mergeCell ref="B47:B48"/>
    <mergeCell ref="C47:C48"/>
    <mergeCell ref="D47:D48"/>
    <mergeCell ref="B49:B50"/>
    <mergeCell ref="B51:B52"/>
    <mergeCell ref="C51:C52"/>
    <mergeCell ref="D51:D52"/>
    <mergeCell ref="B43:B44"/>
    <mergeCell ref="C43:C44"/>
    <mergeCell ref="D43:D44"/>
    <mergeCell ref="D49:D50"/>
    <mergeCell ref="C49:C50"/>
    <mergeCell ref="C33:C34"/>
    <mergeCell ref="D33:D34"/>
    <mergeCell ref="B41:B42"/>
    <mergeCell ref="C41:C42"/>
    <mergeCell ref="D41:D42"/>
    <mergeCell ref="B37:B38"/>
    <mergeCell ref="C37:C38"/>
    <mergeCell ref="D37:D38"/>
    <mergeCell ref="B39:B40"/>
    <mergeCell ref="C39:C40"/>
    <mergeCell ref="B29:B30"/>
    <mergeCell ref="C29:C30"/>
    <mergeCell ref="D29:D30"/>
    <mergeCell ref="B35:B36"/>
    <mergeCell ref="C35:C36"/>
    <mergeCell ref="D35:D36"/>
    <mergeCell ref="B31:B32"/>
    <mergeCell ref="C31:C32"/>
    <mergeCell ref="D31:D32"/>
    <mergeCell ref="B33:B34"/>
    <mergeCell ref="B27:B28"/>
    <mergeCell ref="C27:C28"/>
    <mergeCell ref="D27:D28"/>
    <mergeCell ref="B21:B22"/>
    <mergeCell ref="C21:C22"/>
    <mergeCell ref="D21:D22"/>
    <mergeCell ref="B23:B24"/>
    <mergeCell ref="C23:C24"/>
    <mergeCell ref="D23:D24"/>
    <mergeCell ref="B25:B26"/>
    <mergeCell ref="C25:C26"/>
    <mergeCell ref="D25:D26"/>
    <mergeCell ref="B19:B20"/>
    <mergeCell ref="C19:C20"/>
    <mergeCell ref="D19:D20"/>
    <mergeCell ref="B17:B18"/>
    <mergeCell ref="D15:D16"/>
    <mergeCell ref="B1:F1"/>
    <mergeCell ref="D3:E3"/>
    <mergeCell ref="F3:G3"/>
    <mergeCell ref="G1:I1"/>
    <mergeCell ref="D6:I6"/>
    <mergeCell ref="H3:I3"/>
    <mergeCell ref="B3:C3"/>
    <mergeCell ref="F15:F16"/>
    <mergeCell ref="D5:E5"/>
    <mergeCell ref="D4:E4"/>
    <mergeCell ref="C17:C18"/>
    <mergeCell ref="D17:D18"/>
    <mergeCell ref="B8:C8"/>
    <mergeCell ref="D13:D14"/>
    <mergeCell ref="D11:D12"/>
    <mergeCell ref="B13:B14"/>
    <mergeCell ref="C13:C14"/>
    <mergeCell ref="B11:B12"/>
    <mergeCell ref="B15:B16"/>
    <mergeCell ref="C15:C16"/>
    <mergeCell ref="B4:C4"/>
    <mergeCell ref="B5:B6"/>
    <mergeCell ref="C11:C12"/>
    <mergeCell ref="F23:F24"/>
    <mergeCell ref="G12:I12"/>
    <mergeCell ref="G5:I5"/>
    <mergeCell ref="H4:I4"/>
    <mergeCell ref="G11:I11"/>
    <mergeCell ref="F4:G4"/>
    <mergeCell ref="F25:F26"/>
    <mergeCell ref="F27:F28"/>
    <mergeCell ref="F13:F14"/>
    <mergeCell ref="F11:F12"/>
    <mergeCell ref="F17:F18"/>
    <mergeCell ref="F19:F20"/>
    <mergeCell ref="F21:F22"/>
    <mergeCell ref="F35:F36"/>
    <mergeCell ref="F37:F38"/>
    <mergeCell ref="F39:F40"/>
    <mergeCell ref="F41:F42"/>
    <mergeCell ref="F31:F32"/>
    <mergeCell ref="F29:F30"/>
    <mergeCell ref="F83:F84"/>
    <mergeCell ref="F85:F86"/>
    <mergeCell ref="F109:F110"/>
    <mergeCell ref="F111:F112"/>
    <mergeCell ref="F33:F34"/>
    <mergeCell ref="F53:F54"/>
    <mergeCell ref="F55:F56"/>
    <mergeCell ref="F57:F58"/>
    <mergeCell ref="F49:F50"/>
    <mergeCell ref="F51:F52"/>
    <mergeCell ref="F67:F68"/>
    <mergeCell ref="F69:F70"/>
    <mergeCell ref="F63:F64"/>
    <mergeCell ref="F65:F66"/>
    <mergeCell ref="F113:F114"/>
    <mergeCell ref="F101:F102"/>
    <mergeCell ref="F103:F104"/>
    <mergeCell ref="F105:F106"/>
    <mergeCell ref="F107:F108"/>
    <mergeCell ref="F81:F82"/>
    <mergeCell ref="F43:F44"/>
    <mergeCell ref="F79:F80"/>
    <mergeCell ref="F45:F46"/>
    <mergeCell ref="F47:F48"/>
    <mergeCell ref="F77:F78"/>
    <mergeCell ref="F71:F72"/>
    <mergeCell ref="F73:F74"/>
    <mergeCell ref="F75:F76"/>
    <mergeCell ref="F59:F60"/>
    <mergeCell ref="F61:F62"/>
    <mergeCell ref="F89:F90"/>
    <mergeCell ref="F91:F92"/>
    <mergeCell ref="F93:F94"/>
    <mergeCell ref="F97:F98"/>
    <mergeCell ref="F99:F100"/>
    <mergeCell ref="F87:F88"/>
    <mergeCell ref="F95:F96"/>
  </mergeCells>
  <conditionalFormatting sqref="G16">
    <cfRule type="expression" priority="46" dxfId="66" stopIfTrue="1">
      <formula>$J15=1</formula>
    </cfRule>
    <cfRule type="expression" priority="47" dxfId="67" stopIfTrue="1">
      <formula>$J15=2</formula>
    </cfRule>
  </conditionalFormatting>
  <conditionalFormatting sqref="E15 G15 E17 E19 E21 E23 E25 E27 E29 E31 E33 E35 E37 E39 E41 E43 E45 E47 E49 E51 E53 E55 E57 E59 E61 E63 E65 E67 E69 E71 E73 E75 E77 E79 E81 E83 E85 E87 E89 E91 E93 E95 E97 E99 E101 E103 E105 E107 E109 E111 E113">
    <cfRule type="expression" priority="50" dxfId="586" stopIfTrue="1">
      <formula>$J15=1</formula>
    </cfRule>
    <cfRule type="expression" priority="51" dxfId="587" stopIfTrue="1">
      <formula>$J15=2</formula>
    </cfRule>
  </conditionalFormatting>
  <conditionalFormatting sqref="N13:Q13 L14:M18">
    <cfRule type="expression" priority="56" dxfId="588" stopIfTrue="1">
      <formula>L13&gt;AD13-0</formula>
    </cfRule>
  </conditionalFormatting>
  <conditionalFormatting sqref="G12:I12">
    <cfRule type="containsText" priority="30" dxfId="589" operator="containsText" text="未">
      <formula>NOT(ISERROR(SEARCH("未",G12)))</formula>
    </cfRule>
    <cfRule type="containsText" priority="31" dxfId="590" operator="containsText" text="未">
      <formula>NOT(ISERROR(SEARCH("未",G12)))</formula>
    </cfRule>
    <cfRule type="containsText" priority="32" dxfId="574" operator="containsText" text="未">
      <formula>NOT(ISERROR(SEARCH("未",G12)))</formula>
    </cfRule>
  </conditionalFormatting>
  <conditionalFormatting sqref="G12:I12">
    <cfRule type="containsText" priority="28" dxfId="590" operator="containsText" text="未">
      <formula>NOT(ISERROR(SEARCH("未",G12)))</formula>
    </cfRule>
    <cfRule type="containsText" priority="29" dxfId="574" operator="containsText" text="未">
      <formula>NOT(ISERROR(SEARCH("未",G12)))</formula>
    </cfRule>
  </conditionalFormatting>
  <conditionalFormatting sqref="G12:I12">
    <cfRule type="containsText" priority="26" dxfId="575" operator="containsText" text="未入力">
      <formula>NOT(ISERROR(SEARCH("未入力",G12)))</formula>
    </cfRule>
    <cfRule type="containsText" priority="27" dxfId="574" operator="containsText" text="未入力">
      <formula>NOT(ISERROR(SEARCH("未入力",G12)))</formula>
    </cfRule>
  </conditionalFormatting>
  <conditionalFormatting sqref="C15:C114">
    <cfRule type="containsText" priority="21" dxfId="9" operator="containsText" stopIfTrue="1" text="女">
      <formula>NOT(ISERROR(SEARCH("女",C15)))</formula>
    </cfRule>
    <cfRule type="containsText" priority="22" dxfId="8" operator="containsText" stopIfTrue="1" text="男">
      <formula>NOT(ISERROR(SEARCH("男",C15)))</formula>
    </cfRule>
  </conditionalFormatting>
  <conditionalFormatting sqref="F15:F16">
    <cfRule type="expression" priority="66" dxfId="48" stopIfTrue="1">
      <formula>$AL16=1</formula>
    </cfRule>
    <cfRule type="expression" priority="67" dxfId="67" stopIfTrue="1">
      <formula>$J15=2</formula>
    </cfRule>
    <cfRule type="expression" priority="68" dxfId="66" stopIfTrue="1">
      <formula>$J15=1</formula>
    </cfRule>
  </conditionalFormatting>
  <conditionalFormatting sqref="E16 E18 E20 E22 E24 E26 E28 E30 E32 E34 E36 E38 E40 E42 E44 E46 E48 E50 E52 E54 E56 E58 E60 E62 E64 E66 E68 E70 E72 E74 E76 E78 E80 E82 E84 E86 E88 E90 E92 E94 E96 E98 E100 E102 E104 E106 E108 E110 E112 E114">
    <cfRule type="expression" priority="69" dxfId="48" stopIfTrue="1">
      <formula>$AK16=1</formula>
    </cfRule>
    <cfRule type="expression" priority="70" dxfId="67" stopIfTrue="1">
      <formula>$J15=2</formula>
    </cfRule>
    <cfRule type="expression" priority="71" dxfId="66" stopIfTrue="1">
      <formula>$J15=1</formula>
    </cfRule>
  </conditionalFormatting>
  <conditionalFormatting sqref="AM14:AN18 AO13:AR13">
    <cfRule type="expression" priority="14" dxfId="588" stopIfTrue="1">
      <formula>AM13&gt;BE13-0</formula>
    </cfRule>
  </conditionalFormatting>
  <conditionalFormatting sqref="G7:I7">
    <cfRule type="expression" priority="13" dxfId="48" stopIfTrue="1">
      <formula>$G$7="参加制限を超えている種目があります"</formula>
    </cfRule>
  </conditionalFormatting>
  <conditionalFormatting sqref="M11:Q11">
    <cfRule type="expression" priority="12" dxfId="48" stopIfTrue="1">
      <formula>$G$7="参加制限を超えている種目があります"</formula>
    </cfRule>
  </conditionalFormatting>
  <conditionalFormatting sqref="F4:G4">
    <cfRule type="expression" priority="11" dxfId="5" stopIfTrue="1">
      <formula>AND(D4&gt;0,D5&gt;0,F4="")</formula>
    </cfRule>
  </conditionalFormatting>
  <conditionalFormatting sqref="H4:I4">
    <cfRule type="expression" priority="10" dxfId="5" stopIfTrue="1">
      <formula>AND(D4&gt;0,D5&gt;0,H4="")</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priority="3" dxfId="66" stopIfTrue="1">
      <formula>$J17=1</formula>
    </cfRule>
    <cfRule type="expression" priority="4" dxfId="67" stopIfTrue="1">
      <formula>$J17=2</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priority="5" dxfId="586" stopIfTrue="1">
      <formula>$J17=1</formula>
    </cfRule>
    <cfRule type="expression" priority="6" dxfId="587" stopIfTrue="1">
      <formula>$J17=2</formula>
    </cfRule>
  </conditionalFormatting>
  <conditionalFormatting sqref="F17:F114">
    <cfRule type="expression" priority="7" dxfId="48" stopIfTrue="1">
      <formula>$AL18=1</formula>
    </cfRule>
    <cfRule type="expression" priority="8" dxfId="67" stopIfTrue="1">
      <formula>$J17=2</formula>
    </cfRule>
    <cfRule type="expression" priority="9" dxfId="66" stopIfTrue="1">
      <formula>$J17=1</formula>
    </cfRule>
  </conditionalFormatting>
  <dataValidations count="17">
    <dataValidation type="list" allowBlank="1" showInputMessage="1" showErrorMessage="1" sqref="H87:I87 H81:I81 H79:I79 H89:I89 H77:I77 H75:I75 H85:I85 H93:I93 H43:I43 H51:I51 H47:I47 H41:I41 H49:I49 H39:I39 H45:I45 H37:I37 H35:I35 H53:I53 H113:I113 H63:I63 H31:I31 H27:I27 H21:I21 H19:I19 H29:I29 H17:I17 H25:I25 H71:I71 H33:I33 G13 H67:I67 H61:I61 H59:I59 H69:I69 H57:I57 H55:I55 H65:I65 H73:I73 H103:I103 H15:I15 H111:I111 H107:I107 H101:I101 H99:I99 H109:I109 H97:I97 H95:I95 H105:I105 H83:I83 H23:I23 H91:I91">
      <formula1>INDIRECT(D87)</formula1>
    </dataValidation>
    <dataValidation type="whole" allowBlank="1" showInputMessage="1" showErrorMessage="1" imeMode="halfAlpha" sqref="D15:D114">
      <formula1>1</formula1>
      <formula2>9999</formula2>
    </dataValidation>
    <dataValidation allowBlank="1" showInputMessage="1" showErrorMessage="1" imeMode="halfKatakana" sqref="E114 E112 E18 E20 E22 E24 E26 E28 E30 E32 E34 E36 E38 E40 E42 E44 E46 E48 E50 E52 E54 E56 E58 E60 E62 E64 E66 E68 E70 E72 E74 E76 E78 E80 E82 E84 E86 E88 E90 E92 E94 E96 E98 E100 E102 E104 E106 E108 E110"/>
    <dataValidation type="whole" allowBlank="1" showInputMessage="1" showErrorMessage="1" sqref="G14">
      <formula1>100</formula1>
      <formula2>999999</formula2>
    </dataValidation>
    <dataValidation type="list" allowBlank="1" showInputMessage="1" showErrorMessage="1" sqref="C13:C14">
      <formula1>$L$12:$M$12</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C15:C114">
      <formula1>性別</formula1>
    </dataValidation>
    <dataValidation allowBlank="1" showInputMessage="1" showErrorMessage="1" imeMode="hiragana" sqref="E113 E17 E19 E21 E23 E25 E27 E29 E31 E33 E35 E37 E39 E41 E43 E45 E47 E49 E51 E53 E55 E57 E59 E61 E63 E65 E67 E69 E71 E73 E75 E77 E79 E81 E83 E85 E87 E89 E91 E93 E95 E97 E99 E101 E103 E105 E107 E109 E111 E15"/>
    <dataValidation allowBlank="1" showInputMessage="1" showErrorMessage="1" imeMode="disabled" sqref="G16 G18 G20 G22 G24 G26 G28 G30 G32 G34 G36 G38 G40 G42 G44 G46 G48 G50 G52 G54 G56 G58 G60 G62 G64 G66 G68 G70 G72 G74 G76 G78 G80 G82 G84 G86 G88 G90 G92 G94 G96 G98 G100 G102 G104 G106 G108 G110 G112 G114"/>
    <dataValidation type="list" allowBlank="1" showInputMessage="1" showErrorMessage="1" sqref="C19:C20">
      <formula1>$V$18:$AA$18</formula1>
    </dataValidation>
    <dataValidation allowBlank="1" showInputMessage="1" showErrorMessage="1" promptTitle="注意事項" prompt="所属名称はプログラムや賞状等に反映されます。&#10;「小」や「小学校」は不要です。入力しないでください。" sqref="F4:G4"/>
    <dataValidation allowBlank="1" showInputMessage="1" showErrorMessage="1" promptTitle="注意事項" prompt="半角ｶﾀｶﾅで入力して下さい。&#10;(漢字･ひらがなは不可)&#10;「ｼｮｳ」や「ｼｮｳｶﾞｯｺｳ」は不要です。入力しないで下さい。" imeMode="halfKatakana" sqref="H4:I4"/>
    <dataValidation allowBlank="1" showInputMessage="1" showErrorMessage="1" promptTitle="注意事項" prompt="姓と名の間に空白１つにして下さい。&#10;（2つ以上入れないで下さい）" imeMode="halfKatakana" sqref="E16"/>
    <dataValidation type="list" allowBlank="1" showInputMessage="1" showErrorMessage="1" sqref="F15:F114">
      <formula1>IF(OR($C15="共通男子",$C15="共通女子"),$V$12:$V$13,IF(OR($C15="6年男子",$C15="6年女子"),$V$13,IF(OR($C15="5年男子",$C15="5年女子"),$V$12,$AA$11)))</formula1>
    </dataValidation>
    <dataValidation type="list" allowBlank="1" showInputMessage="1" showErrorMessage="1" imeMode="disabled" sqref="G15 G17 G19 G21 G23 G25 G27 G29 G31 G33 G35 G37 G39 G41 G43 G45 G47 G49 G51 G53 G55 G57 G59 G61 G63 G65 G67 G69 G71 G73 G75 G77 G79 G81 G83 G85 G87 G89 G91 G93 G95 G97 G99 G101 G103 G105 G107 G109 G111 G113">
      <formula1>IF(C15="共通男子",共通男子,IF(C15="共通女子",共通女子,男子6年))</formula1>
    </dataValidation>
  </dataValidations>
  <printOptions/>
  <pageMargins left="0.2755905511811024" right="0.31496062992125984" top="0.35433070866141736" bottom="0.2362204724409449" header="0.31496062992125984" footer="0.1968503937007874"/>
  <pageSetup horizontalDpi="600" verticalDpi="600" orientation="portrait" paperSize="9" scale="98" r:id="rId3"/>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C70"/>
  <sheetViews>
    <sheetView showGridLines="0" zoomScale="80" zoomScaleNormal="80" zoomScaleSheetLayoutView="80" zoomScalePageLayoutView="0" workbookViewId="0" topLeftCell="A1">
      <selection activeCell="B11" sqref="B11"/>
    </sheetView>
  </sheetViews>
  <sheetFormatPr defaultColWidth="9.140625" defaultRowHeight="15"/>
  <cols>
    <col min="1" max="1" width="2.140625" style="4" customWidth="1"/>
    <col min="2" max="2" width="12.28125" style="4" customWidth="1"/>
    <col min="3" max="3" width="16.57421875" style="4" customWidth="1"/>
    <col min="4" max="4" width="7.00390625" style="7" customWidth="1"/>
    <col min="5" max="5" width="16.8515625" style="4" customWidth="1"/>
    <col min="6" max="6" width="7.00390625" style="7" customWidth="1"/>
    <col min="7" max="7" width="16.8515625" style="4" customWidth="1"/>
    <col min="8" max="8" width="7.00390625" style="7" customWidth="1"/>
    <col min="9" max="9" width="16.8515625" style="4" customWidth="1"/>
    <col min="10" max="10" width="1.7109375" style="4" customWidth="1"/>
    <col min="11" max="16" width="9.00390625" style="4" customWidth="1"/>
    <col min="17" max="21" width="9.00390625" style="4" hidden="1" customWidth="1"/>
    <col min="22" max="22" width="10.57421875" style="4" hidden="1" customWidth="1"/>
    <col min="23" max="28" width="11.421875" style="4" hidden="1" customWidth="1"/>
    <col min="29" max="29" width="17.8515625" style="4" hidden="1" customWidth="1"/>
    <col min="30" max="30" width="9.00390625" style="4" hidden="1" customWidth="1"/>
    <col min="31" max="31" width="0" style="4" hidden="1" customWidth="1"/>
    <col min="32" max="16384" width="9.00390625" style="4" customWidth="1"/>
  </cols>
  <sheetData>
    <row r="1" spans="2:9" ht="25.5" customHeight="1" thickBot="1">
      <c r="B1" s="219" t="str">
        <f>'個人種目申込一覧表'!B1</f>
        <v>第2回大北・安曇野市小学生陸上競技大会</v>
      </c>
      <c r="C1" s="219"/>
      <c r="D1" s="219"/>
      <c r="E1" s="219"/>
      <c r="F1" s="219"/>
      <c r="G1" s="7" t="s">
        <v>7</v>
      </c>
      <c r="H1" s="247" t="s">
        <v>8</v>
      </c>
      <c r="I1" s="247"/>
    </row>
    <row r="2" spans="2:9" ht="8.25" customHeight="1" thickBot="1" thickTop="1">
      <c r="B2" s="7"/>
      <c r="C2" s="7"/>
      <c r="G2" s="7"/>
      <c r="I2" s="7"/>
    </row>
    <row r="3" spans="3:29" ht="25.5" customHeight="1">
      <c r="C3" s="8" t="s">
        <v>38</v>
      </c>
      <c r="K3" s="238" t="s">
        <v>85</v>
      </c>
      <c r="L3" s="239"/>
      <c r="M3" s="239"/>
      <c r="N3" s="239"/>
      <c r="O3" s="239"/>
      <c r="P3" s="240"/>
      <c r="W3" s="9"/>
      <c r="X3" s="9"/>
      <c r="Y3" s="9"/>
      <c r="Z3" s="9"/>
      <c r="AA3" s="9"/>
      <c r="AB3" s="9"/>
      <c r="AC3" s="9"/>
    </row>
    <row r="4" spans="11:29" ht="6" customHeight="1" thickBot="1">
      <c r="K4" s="241"/>
      <c r="L4" s="242"/>
      <c r="M4" s="242"/>
      <c r="N4" s="242"/>
      <c r="O4" s="242"/>
      <c r="P4" s="243"/>
      <c r="W4" s="9"/>
      <c r="X4" s="9"/>
      <c r="Y4" s="9"/>
      <c r="Z4" s="9"/>
      <c r="AA4" s="9"/>
      <c r="AB4" s="9"/>
      <c r="AC4" s="9"/>
    </row>
    <row r="5" spans="3:29" ht="27" customHeight="1">
      <c r="C5" s="10" t="s">
        <v>10</v>
      </c>
      <c r="D5" s="11"/>
      <c r="E5" s="10" t="s">
        <v>66</v>
      </c>
      <c r="G5" s="10" t="s">
        <v>65</v>
      </c>
      <c r="I5" s="10" t="s">
        <v>11</v>
      </c>
      <c r="K5" s="241"/>
      <c r="L5" s="242"/>
      <c r="M5" s="242"/>
      <c r="N5" s="242"/>
      <c r="O5" s="242"/>
      <c r="P5" s="243"/>
      <c r="W5" s="9"/>
      <c r="X5" s="9"/>
      <c r="Y5" s="9"/>
      <c r="Z5" s="9"/>
      <c r="AA5" s="9"/>
      <c r="AB5" s="9"/>
      <c r="AC5" s="9"/>
    </row>
    <row r="6" spans="3:29" ht="27" customHeight="1" thickBot="1">
      <c r="C6" s="12">
        <f>COUNTA(E10,E15,E20,E25,E30,E35,E40,E45,E50,E55,E60,E65)</f>
        <v>0</v>
      </c>
      <c r="D6" s="11"/>
      <c r="E6" s="13">
        <f>SUM(V10+V15+V20+V25+V30+V35+V40+V45+V50+V55+V60+V65)</f>
        <v>0</v>
      </c>
      <c r="G6" s="14">
        <f>'個人種目申込一覧表'!E9</f>
        <v>700</v>
      </c>
      <c r="I6" s="15">
        <f>E6*G6</f>
        <v>0</v>
      </c>
      <c r="K6" s="241"/>
      <c r="L6" s="242"/>
      <c r="M6" s="242"/>
      <c r="N6" s="242"/>
      <c r="O6" s="242"/>
      <c r="P6" s="243"/>
      <c r="W6" s="9"/>
      <c r="X6" s="9"/>
      <c r="Y6" s="9"/>
      <c r="Z6" s="9"/>
      <c r="AA6" s="9"/>
      <c r="AB6" s="9"/>
      <c r="AC6" s="9"/>
    </row>
    <row r="7" spans="11:29" ht="6" customHeight="1" thickBot="1">
      <c r="K7" s="241"/>
      <c r="L7" s="242"/>
      <c r="M7" s="242"/>
      <c r="N7" s="242"/>
      <c r="O7" s="242"/>
      <c r="P7" s="243"/>
      <c r="W7" s="16"/>
      <c r="X7" s="16"/>
      <c r="Y7" s="16"/>
      <c r="Z7" s="16"/>
      <c r="AA7" s="16"/>
      <c r="AB7" s="16"/>
      <c r="AC7" s="16"/>
    </row>
    <row r="8" spans="4:29" ht="36" customHeight="1" thickBot="1">
      <c r="D8" s="136" t="s">
        <v>88</v>
      </c>
      <c r="E8" s="17" t="s">
        <v>9</v>
      </c>
      <c r="F8" s="137" t="s">
        <v>88</v>
      </c>
      <c r="G8" s="17" t="s">
        <v>9</v>
      </c>
      <c r="H8" s="137" t="s">
        <v>88</v>
      </c>
      <c r="I8" s="18" t="s">
        <v>9</v>
      </c>
      <c r="K8" s="244"/>
      <c r="L8" s="245"/>
      <c r="M8" s="245"/>
      <c r="N8" s="245"/>
      <c r="O8" s="245"/>
      <c r="P8" s="246"/>
      <c r="W8" s="16"/>
      <c r="X8" s="16"/>
      <c r="Y8" s="16"/>
      <c r="Z8" s="16"/>
      <c r="AA8" s="16"/>
      <c r="AB8" s="16"/>
      <c r="AC8" s="16"/>
    </row>
    <row r="9" spans="1:10" ht="6" customHeight="1" thickBot="1">
      <c r="A9" s="19"/>
      <c r="B9" s="20"/>
      <c r="C9" s="20"/>
      <c r="D9" s="21"/>
      <c r="E9" s="19"/>
      <c r="F9" s="21"/>
      <c r="G9" s="19"/>
      <c r="H9" s="21"/>
      <c r="I9" s="19"/>
      <c r="J9" s="19"/>
    </row>
    <row r="10" spans="2:29" ht="27" customHeight="1">
      <c r="B10" s="22" t="s">
        <v>16</v>
      </c>
      <c r="C10" s="23" t="s">
        <v>17</v>
      </c>
      <c r="D10" s="24"/>
      <c r="E10" s="25"/>
      <c r="F10" s="26"/>
      <c r="G10" s="25"/>
      <c r="H10" s="26"/>
      <c r="I10" s="27"/>
      <c r="K10" s="172">
        <f>IF(E10="","",LEN(E10)-LEN(SUBSTITUTE(SUBSTITUTE(E10," ",),"　",)))</f>
      </c>
      <c r="L10" s="173"/>
      <c r="M10" s="173">
        <f>IF(G10="","",LEN(G10)-LEN(SUBSTITUTE(SUBSTITUTE(G10," ",),"　",)))</f>
      </c>
      <c r="N10" s="173"/>
      <c r="O10" s="173">
        <f>IF(I10="","",LEN(I10)-LEN(SUBSTITUTE(SUBSTITUTE(I10," ",),"　",)))</f>
      </c>
      <c r="R10" s="28">
        <f>IF(E10="","",B11&amp;C11&amp;B13)</f>
      </c>
      <c r="S10" s="4">
        <f>IF(R10="",1,R10)</f>
        <v>1</v>
      </c>
      <c r="T10" s="4">
        <f>IF(ISERROR(VLOOKUP(S10,$R$9:R9,1,FALSE)),0,VLOOKUP(S10,$R$9:R9,1,FALSE))</f>
        <v>0</v>
      </c>
      <c r="V10" s="28">
        <f>COUNTA(E10,G10,I10,E12,G12,I12)</f>
        <v>0</v>
      </c>
      <c r="W10" s="29" t="s">
        <v>139</v>
      </c>
      <c r="X10" s="29" t="s">
        <v>140</v>
      </c>
      <c r="Y10" s="29" t="s">
        <v>142</v>
      </c>
      <c r="Z10" s="29"/>
      <c r="AA10" s="29"/>
      <c r="AB10" s="29"/>
      <c r="AC10" s="28"/>
    </row>
    <row r="11" spans="2:28" ht="27" customHeight="1" thickBot="1">
      <c r="B11" s="179"/>
      <c r="C11" s="30" t="s">
        <v>72</v>
      </c>
      <c r="D11" s="31"/>
      <c r="E11" s="32"/>
      <c r="F11" s="33"/>
      <c r="G11" s="32"/>
      <c r="H11" s="33"/>
      <c r="I11" s="34"/>
      <c r="K11" s="174"/>
      <c r="L11" s="174"/>
      <c r="M11" s="174"/>
      <c r="N11" s="174"/>
      <c r="O11" s="174"/>
      <c r="W11" s="7" t="s">
        <v>28</v>
      </c>
      <c r="X11" s="7"/>
      <c r="Y11" s="7"/>
      <c r="Z11" s="7"/>
      <c r="AA11" s="7"/>
      <c r="AB11" s="7"/>
    </row>
    <row r="12" spans="2:28" ht="27" customHeight="1">
      <c r="B12" s="177"/>
      <c r="C12" s="22" t="s">
        <v>15</v>
      </c>
      <c r="D12" s="36"/>
      <c r="E12" s="37"/>
      <c r="F12" s="38"/>
      <c r="G12" s="37"/>
      <c r="H12" s="38"/>
      <c r="I12" s="39"/>
      <c r="K12" s="172">
        <f>IF(E12="","",LEN(E12)-LEN(SUBSTITUTE(SUBSTITUTE(E12," ",),"　",)))</f>
      </c>
      <c r="L12" s="173"/>
      <c r="M12" s="173">
        <f>IF(G12="","",LEN(G12)-LEN(SUBSTITUTE(SUBSTITUTE(G12," ",),"　",)))</f>
      </c>
      <c r="N12" s="173"/>
      <c r="O12" s="173">
        <f>IF(I12="","",LEN(I12)-LEN(SUBSTITUTE(SUBSTITUTE(I12," ",),"　",)))</f>
      </c>
      <c r="W12" s="7">
        <v>4</v>
      </c>
      <c r="X12" s="7">
        <v>5</v>
      </c>
      <c r="Y12" s="7">
        <v>6</v>
      </c>
      <c r="Z12" s="7"/>
      <c r="AA12" s="7"/>
      <c r="AB12" s="7"/>
    </row>
    <row r="13" spans="2:29" ht="27" customHeight="1" thickBot="1">
      <c r="B13" s="178"/>
      <c r="C13" s="176"/>
      <c r="D13" s="40"/>
      <c r="E13" s="41"/>
      <c r="F13" s="42"/>
      <c r="G13" s="43"/>
      <c r="H13" s="42"/>
      <c r="I13" s="44"/>
      <c r="K13" s="174"/>
      <c r="L13" s="174"/>
      <c r="M13" s="174"/>
      <c r="N13" s="174"/>
      <c r="O13" s="174"/>
      <c r="W13" s="7" t="s">
        <v>29</v>
      </c>
      <c r="X13" s="7" t="s">
        <v>30</v>
      </c>
      <c r="Y13" s="45" t="s">
        <v>152</v>
      </c>
      <c r="Z13" s="7" t="s">
        <v>31</v>
      </c>
      <c r="AA13" s="7" t="s">
        <v>32</v>
      </c>
      <c r="AB13" s="7" t="s">
        <v>33</v>
      </c>
      <c r="AC13" s="7" t="s">
        <v>34</v>
      </c>
    </row>
    <row r="14" spans="2:5" ht="6" customHeight="1" thickBot="1">
      <c r="B14" s="46"/>
      <c r="C14" s="46"/>
      <c r="D14" s="47"/>
      <c r="E14" s="46"/>
    </row>
    <row r="15" spans="2:25" ht="27" customHeight="1">
      <c r="B15" s="22" t="s">
        <v>16</v>
      </c>
      <c r="C15" s="23" t="s">
        <v>17</v>
      </c>
      <c r="D15" s="24"/>
      <c r="E15" s="25"/>
      <c r="F15" s="26"/>
      <c r="G15" s="25"/>
      <c r="H15" s="26"/>
      <c r="I15" s="27"/>
      <c r="K15" s="172">
        <f>IF(E15="","",LEN(E15)-LEN(SUBSTITUTE(SUBSTITUTE(E15," ",),"　",)))</f>
      </c>
      <c r="L15" s="173"/>
      <c r="M15" s="173">
        <f>IF(G15="","",LEN(G15)-LEN(SUBSTITUTE(SUBSTITUTE(G15," ",),"　",)))</f>
      </c>
      <c r="N15" s="173"/>
      <c r="O15" s="173">
        <f>IF(I15="","",LEN(I15)-LEN(SUBSTITUTE(SUBSTITUTE(I15," ",),"　",)))</f>
      </c>
      <c r="R15" s="28">
        <f>IF(E15="","",B16&amp;C16&amp;B18)</f>
      </c>
      <c r="S15" s="4">
        <f>IF(R15="",1,R15)</f>
        <v>1</v>
      </c>
      <c r="T15" s="4">
        <f>IF(ISERROR(VLOOKUP(S15,$R$9:R14,1,FALSE)),0,VLOOKUP(S15,$R$9:R14,1,FALSE))</f>
        <v>0</v>
      </c>
      <c r="V15" s="4">
        <f>COUNTA(E15,G15,I15,E17,G17,I17)</f>
        <v>0</v>
      </c>
      <c r="W15" s="7" t="s">
        <v>138</v>
      </c>
      <c r="X15" s="7" t="s">
        <v>141</v>
      </c>
      <c r="Y15" s="7" t="s">
        <v>142</v>
      </c>
    </row>
    <row r="16" spans="2:25" ht="27" customHeight="1" thickBot="1">
      <c r="B16" s="179"/>
      <c r="C16" s="30" t="s">
        <v>72</v>
      </c>
      <c r="D16" s="31"/>
      <c r="E16" s="32"/>
      <c r="F16" s="33"/>
      <c r="G16" s="32"/>
      <c r="H16" s="33"/>
      <c r="I16" s="34"/>
      <c r="K16" s="174"/>
      <c r="L16" s="174"/>
      <c r="M16" s="174"/>
      <c r="N16" s="174"/>
      <c r="O16" s="174"/>
      <c r="W16" s="4">
        <v>5</v>
      </c>
      <c r="X16" s="4">
        <v>5</v>
      </c>
      <c r="Y16" s="4">
        <v>4</v>
      </c>
    </row>
    <row r="17" spans="2:25" ht="27" customHeight="1">
      <c r="B17" s="35"/>
      <c r="C17" s="22" t="s">
        <v>15</v>
      </c>
      <c r="D17" s="36"/>
      <c r="E17" s="37"/>
      <c r="F17" s="38"/>
      <c r="G17" s="37"/>
      <c r="H17" s="38"/>
      <c r="I17" s="39"/>
      <c r="K17" s="172">
        <f>IF(E17="","",LEN(E17)-LEN(SUBSTITUTE(SUBSTITUTE(E17," ",),"　",)))</f>
      </c>
      <c r="L17" s="173"/>
      <c r="M17" s="173">
        <f>IF(G17="","",LEN(G17)-LEN(SUBSTITUTE(SUBSTITUTE(G17," ",),"　",)))</f>
      </c>
      <c r="N17" s="173"/>
      <c r="O17" s="173">
        <f>IF(I17="","",LEN(I17)-LEN(SUBSTITUTE(SUBSTITUTE(I17," ",),"　",)))</f>
      </c>
      <c r="W17" s="4">
        <v>6</v>
      </c>
      <c r="X17" s="4">
        <v>6</v>
      </c>
      <c r="Y17" s="4">
        <v>5</v>
      </c>
    </row>
    <row r="18" spans="2:15" ht="27" customHeight="1" thickBot="1">
      <c r="B18" s="178"/>
      <c r="C18" s="176"/>
      <c r="D18" s="40"/>
      <c r="E18" s="41"/>
      <c r="F18" s="42"/>
      <c r="G18" s="43"/>
      <c r="H18" s="42"/>
      <c r="I18" s="44"/>
      <c r="K18" s="174"/>
      <c r="L18" s="174"/>
      <c r="M18" s="174"/>
      <c r="N18" s="174"/>
      <c r="O18" s="174"/>
    </row>
    <row r="19" spans="2:5" ht="6" customHeight="1" thickBot="1">
      <c r="B19" s="46"/>
      <c r="C19" s="46"/>
      <c r="D19" s="47"/>
      <c r="E19" s="46"/>
    </row>
    <row r="20" spans="2:22" ht="27" customHeight="1">
      <c r="B20" s="22" t="s">
        <v>16</v>
      </c>
      <c r="C20" s="23" t="s">
        <v>17</v>
      </c>
      <c r="D20" s="24"/>
      <c r="E20" s="25"/>
      <c r="F20" s="26"/>
      <c r="G20" s="25"/>
      <c r="H20" s="26"/>
      <c r="I20" s="27"/>
      <c r="K20" s="172">
        <f>IF(E20="","",LEN(E20)-LEN(SUBSTITUTE(SUBSTITUTE(E20," ",),"　",)))</f>
      </c>
      <c r="L20" s="173"/>
      <c r="M20" s="173">
        <f>IF(G20="","",LEN(G20)-LEN(SUBSTITUTE(SUBSTITUTE(G20," ",),"　",)))</f>
      </c>
      <c r="N20" s="173"/>
      <c r="O20" s="173">
        <f>IF(I20="","",LEN(I20)-LEN(SUBSTITUTE(SUBSTITUTE(I20," ",),"　",)))</f>
      </c>
      <c r="R20" s="28">
        <f>IF(E20="","",B21&amp;C21&amp;B23)</f>
      </c>
      <c r="S20" s="4">
        <f>IF(R20="",1,R20)</f>
        <v>1</v>
      </c>
      <c r="T20" s="4">
        <f>IF(ISERROR(VLOOKUP(S20,$R$9:R19,1,FALSE)),0,VLOOKUP(S20,$R$9:R19,1,FALSE))</f>
        <v>0</v>
      </c>
      <c r="V20" s="4">
        <f>COUNTA(E20,G20,I20,E22,G22,I22)</f>
        <v>0</v>
      </c>
    </row>
    <row r="21" spans="2:15" ht="27" customHeight="1" thickBot="1">
      <c r="B21" s="179"/>
      <c r="C21" s="30" t="s">
        <v>72</v>
      </c>
      <c r="D21" s="31"/>
      <c r="E21" s="32"/>
      <c r="F21" s="33"/>
      <c r="G21" s="32"/>
      <c r="H21" s="33"/>
      <c r="I21" s="34"/>
      <c r="K21" s="174"/>
      <c r="L21" s="174"/>
      <c r="M21" s="174"/>
      <c r="N21" s="174"/>
      <c r="O21" s="174"/>
    </row>
    <row r="22" spans="2:15" ht="27" customHeight="1">
      <c r="B22" s="35"/>
      <c r="C22" s="22" t="s">
        <v>15</v>
      </c>
      <c r="D22" s="36"/>
      <c r="E22" s="37"/>
      <c r="F22" s="38"/>
      <c r="G22" s="37"/>
      <c r="H22" s="38"/>
      <c r="I22" s="39"/>
      <c r="K22" s="172">
        <f>IF(E22="","",LEN(E22)-LEN(SUBSTITUTE(SUBSTITUTE(E22," ",),"　",)))</f>
      </c>
      <c r="L22" s="173"/>
      <c r="M22" s="173">
        <f>IF(G22="","",LEN(G22)-LEN(SUBSTITUTE(SUBSTITUTE(G22," ",),"　",)))</f>
      </c>
      <c r="N22" s="173"/>
      <c r="O22" s="173">
        <f>IF(I22="","",LEN(I22)-LEN(SUBSTITUTE(SUBSTITUTE(I22," ",),"　",)))</f>
      </c>
    </row>
    <row r="23" spans="2:15" ht="27.75" customHeight="1" thickBot="1">
      <c r="B23" s="178"/>
      <c r="C23" s="176"/>
      <c r="D23" s="40"/>
      <c r="E23" s="41"/>
      <c r="F23" s="42"/>
      <c r="G23" s="43"/>
      <c r="H23" s="42"/>
      <c r="I23" s="44"/>
      <c r="K23" s="174"/>
      <c r="L23" s="174"/>
      <c r="M23" s="174"/>
      <c r="N23" s="174"/>
      <c r="O23" s="174"/>
    </row>
    <row r="24" spans="2:5" ht="6" customHeight="1" thickBot="1">
      <c r="B24" s="46"/>
      <c r="C24" s="46"/>
      <c r="D24" s="47"/>
      <c r="E24" s="46"/>
    </row>
    <row r="25" spans="2:22" ht="27" customHeight="1">
      <c r="B25" s="22" t="s">
        <v>16</v>
      </c>
      <c r="C25" s="23" t="s">
        <v>17</v>
      </c>
      <c r="D25" s="24"/>
      <c r="E25" s="25"/>
      <c r="F25" s="26"/>
      <c r="G25" s="25"/>
      <c r="H25" s="26"/>
      <c r="I25" s="27"/>
      <c r="K25" s="172">
        <f>IF(E25="","",LEN(E25)-LEN(SUBSTITUTE(SUBSTITUTE(E25," ",),"　",)))</f>
      </c>
      <c r="L25" s="173"/>
      <c r="M25" s="173">
        <f>IF(G25="","",LEN(G25)-LEN(SUBSTITUTE(SUBSTITUTE(G25," ",),"　",)))</f>
      </c>
      <c r="N25" s="173"/>
      <c r="O25" s="173">
        <f>IF(I25="","",LEN(I25)-LEN(SUBSTITUTE(SUBSTITUTE(I25," ",),"　",)))</f>
      </c>
      <c r="R25" s="28">
        <f>IF(E25="","",B26&amp;C26&amp;B28)</f>
      </c>
      <c r="S25" s="4">
        <f>IF(R25="",1,R25)</f>
        <v>1</v>
      </c>
      <c r="T25" s="4">
        <f>IF(ISERROR(VLOOKUP(S25,$R$9:R24,1,FALSE)),0,VLOOKUP(S25,$R$9:R24,1,FALSE))</f>
        <v>0</v>
      </c>
      <c r="V25" s="4">
        <f>COUNTA(E25,G25,I25,E27,G27,I27)</f>
        <v>0</v>
      </c>
    </row>
    <row r="26" spans="2:15" ht="27" customHeight="1" thickBot="1">
      <c r="B26" s="179"/>
      <c r="C26" s="30" t="s">
        <v>72</v>
      </c>
      <c r="D26" s="31"/>
      <c r="E26" s="32"/>
      <c r="F26" s="33"/>
      <c r="G26" s="32"/>
      <c r="H26" s="33"/>
      <c r="I26" s="34"/>
      <c r="K26" s="174"/>
      <c r="L26" s="174"/>
      <c r="M26" s="174"/>
      <c r="N26" s="174"/>
      <c r="O26" s="174"/>
    </row>
    <row r="27" spans="2:15" ht="27" customHeight="1">
      <c r="B27" s="35"/>
      <c r="C27" s="22" t="s">
        <v>15</v>
      </c>
      <c r="D27" s="36"/>
      <c r="E27" s="37"/>
      <c r="F27" s="38"/>
      <c r="G27" s="37"/>
      <c r="H27" s="38"/>
      <c r="I27" s="39"/>
      <c r="K27" s="172">
        <f>IF(E27="","",LEN(E27)-LEN(SUBSTITUTE(SUBSTITUTE(E27," ",),"　",)))</f>
      </c>
      <c r="L27" s="173"/>
      <c r="M27" s="173">
        <f>IF(G27="","",LEN(G27)-LEN(SUBSTITUTE(SUBSTITUTE(G27," ",),"　",)))</f>
      </c>
      <c r="N27" s="173"/>
      <c r="O27" s="173">
        <f>IF(I27="","",LEN(I27)-LEN(SUBSTITUTE(SUBSTITUTE(I27," ",),"　",)))</f>
      </c>
    </row>
    <row r="28" spans="2:15" ht="27.75" customHeight="1" thickBot="1">
      <c r="B28" s="178"/>
      <c r="C28" s="176"/>
      <c r="D28" s="40"/>
      <c r="E28" s="41"/>
      <c r="F28" s="42"/>
      <c r="G28" s="43"/>
      <c r="H28" s="42"/>
      <c r="I28" s="44"/>
      <c r="K28" s="174"/>
      <c r="L28" s="174"/>
      <c r="M28" s="174"/>
      <c r="N28" s="174"/>
      <c r="O28" s="174"/>
    </row>
    <row r="29" spans="2:8" ht="6" customHeight="1" thickBot="1">
      <c r="B29" s="46"/>
      <c r="C29" s="46"/>
      <c r="D29" s="47"/>
      <c r="E29" s="46"/>
      <c r="F29" s="175"/>
      <c r="H29" s="175"/>
    </row>
    <row r="30" spans="2:22" ht="27" customHeight="1">
      <c r="B30" s="22" t="s">
        <v>16</v>
      </c>
      <c r="C30" s="23" t="s">
        <v>17</v>
      </c>
      <c r="D30" s="24"/>
      <c r="E30" s="25"/>
      <c r="F30" s="26"/>
      <c r="G30" s="25"/>
      <c r="H30" s="26"/>
      <c r="I30" s="27"/>
      <c r="K30" s="172">
        <f>IF(E30="","",LEN(E30)-LEN(SUBSTITUTE(SUBSTITUTE(E30," ",),"　",)))</f>
      </c>
      <c r="L30" s="173"/>
      <c r="M30" s="173">
        <f>IF(G30="","",LEN(G30)-LEN(SUBSTITUTE(SUBSTITUTE(G30," ",),"　",)))</f>
      </c>
      <c r="N30" s="173"/>
      <c r="O30" s="173">
        <f>IF(I30="","",LEN(I30)-LEN(SUBSTITUTE(SUBSTITUTE(I30," ",),"　",)))</f>
      </c>
      <c r="R30" s="28">
        <f>IF(E30="","",B31&amp;C31&amp;B33)</f>
      </c>
      <c r="S30" s="4">
        <f>IF(R30="",1,R30)</f>
        <v>1</v>
      </c>
      <c r="T30" s="4">
        <f>IF(ISERROR(VLOOKUP(S30,$R$9:R29,1,FALSE)),0,VLOOKUP(S30,$R$9:R29,1,FALSE))</f>
        <v>0</v>
      </c>
      <c r="V30" s="4">
        <f>COUNTA(E30,G30,I30,E32,G32,I32)</f>
        <v>0</v>
      </c>
    </row>
    <row r="31" spans="2:15" ht="27" customHeight="1" thickBot="1">
      <c r="B31" s="179"/>
      <c r="C31" s="30" t="s">
        <v>72</v>
      </c>
      <c r="D31" s="31"/>
      <c r="E31" s="32"/>
      <c r="F31" s="33"/>
      <c r="G31" s="32"/>
      <c r="H31" s="33"/>
      <c r="I31" s="34"/>
      <c r="K31" s="174"/>
      <c r="L31" s="174"/>
      <c r="M31" s="174"/>
      <c r="N31" s="174"/>
      <c r="O31" s="174"/>
    </row>
    <row r="32" spans="2:15" ht="27" customHeight="1">
      <c r="B32" s="35"/>
      <c r="C32" s="22" t="s">
        <v>15</v>
      </c>
      <c r="D32" s="36"/>
      <c r="E32" s="37"/>
      <c r="F32" s="38"/>
      <c r="G32" s="37"/>
      <c r="H32" s="38"/>
      <c r="I32" s="39"/>
      <c r="K32" s="172">
        <f>IF(E32="","",LEN(E32)-LEN(SUBSTITUTE(SUBSTITUTE(E32," ",),"　",)))</f>
      </c>
      <c r="L32" s="173"/>
      <c r="M32" s="173">
        <f>IF(G32="","",LEN(G32)-LEN(SUBSTITUTE(SUBSTITUTE(G32," ",),"　",)))</f>
      </c>
      <c r="N32" s="173"/>
      <c r="O32" s="173">
        <f>IF(I32="","",LEN(I32)-LEN(SUBSTITUTE(SUBSTITUTE(I32," ",),"　",)))</f>
      </c>
    </row>
    <row r="33" spans="2:15" ht="27.75" customHeight="1" thickBot="1">
      <c r="B33" s="178"/>
      <c r="C33" s="176"/>
      <c r="D33" s="40"/>
      <c r="E33" s="41"/>
      <c r="F33" s="42"/>
      <c r="G33" s="43"/>
      <c r="H33" s="42"/>
      <c r="I33" s="44"/>
      <c r="K33" s="174"/>
      <c r="L33" s="174"/>
      <c r="M33" s="174"/>
      <c r="N33" s="174"/>
      <c r="O33" s="174"/>
    </row>
    <row r="34" spans="2:8" ht="6" customHeight="1" thickBot="1">
      <c r="B34" s="46"/>
      <c r="C34" s="46"/>
      <c r="D34" s="47"/>
      <c r="E34" s="46"/>
      <c r="F34" s="175"/>
      <c r="H34" s="175"/>
    </row>
    <row r="35" spans="2:22" ht="27" customHeight="1">
      <c r="B35" s="22" t="s">
        <v>16</v>
      </c>
      <c r="C35" s="23" t="s">
        <v>17</v>
      </c>
      <c r="D35" s="24"/>
      <c r="E35" s="25"/>
      <c r="F35" s="26"/>
      <c r="G35" s="25"/>
      <c r="H35" s="26"/>
      <c r="I35" s="27"/>
      <c r="K35" s="172">
        <f>IF(E35="","",LEN(E35)-LEN(SUBSTITUTE(SUBSTITUTE(E35," ",),"　",)))</f>
      </c>
      <c r="L35" s="173"/>
      <c r="M35" s="173">
        <f>IF(G35="","",LEN(G35)-LEN(SUBSTITUTE(SUBSTITUTE(G35," ",),"　",)))</f>
      </c>
      <c r="N35" s="173"/>
      <c r="O35" s="173">
        <f>IF(I35="","",LEN(I35)-LEN(SUBSTITUTE(SUBSTITUTE(I35," ",),"　",)))</f>
      </c>
      <c r="R35" s="28">
        <f>IF(E35="","",B36&amp;C36&amp;B38)</f>
      </c>
      <c r="S35" s="4">
        <f>IF(R35="",1,R35)</f>
        <v>1</v>
      </c>
      <c r="T35" s="4">
        <f>IF(ISERROR(VLOOKUP(S35,$R$9:R34,1,FALSE)),0,VLOOKUP(S35,$R$9:R34,1,FALSE))</f>
        <v>0</v>
      </c>
      <c r="V35" s="4">
        <f>COUNTA(E35,G35,I35,E37,G37,I37)</f>
        <v>0</v>
      </c>
    </row>
    <row r="36" spans="2:15" ht="27" customHeight="1" thickBot="1">
      <c r="B36" s="179"/>
      <c r="C36" s="30" t="s">
        <v>72</v>
      </c>
      <c r="D36" s="31"/>
      <c r="E36" s="32"/>
      <c r="F36" s="33"/>
      <c r="G36" s="32"/>
      <c r="H36" s="33"/>
      <c r="I36" s="34"/>
      <c r="K36" s="174"/>
      <c r="L36" s="174"/>
      <c r="M36" s="174"/>
      <c r="N36" s="174"/>
      <c r="O36" s="174"/>
    </row>
    <row r="37" spans="2:15" ht="27" customHeight="1">
      <c r="B37" s="35"/>
      <c r="C37" s="22" t="s">
        <v>15</v>
      </c>
      <c r="D37" s="36"/>
      <c r="E37" s="37"/>
      <c r="F37" s="38"/>
      <c r="G37" s="37"/>
      <c r="H37" s="38"/>
      <c r="I37" s="39"/>
      <c r="K37" s="172">
        <f>IF(E37="","",LEN(E37)-LEN(SUBSTITUTE(SUBSTITUTE(E37," ",),"　",)))</f>
      </c>
      <c r="L37" s="173"/>
      <c r="M37" s="173">
        <f>IF(G37="","",LEN(G37)-LEN(SUBSTITUTE(SUBSTITUTE(G37," ",),"　",)))</f>
      </c>
      <c r="N37" s="173"/>
      <c r="O37" s="173">
        <f>IF(I37="","",LEN(I37)-LEN(SUBSTITUTE(SUBSTITUTE(I37," ",),"　",)))</f>
      </c>
    </row>
    <row r="38" spans="2:15" ht="27.75" customHeight="1" thickBot="1">
      <c r="B38" s="178"/>
      <c r="C38" s="176"/>
      <c r="D38" s="40"/>
      <c r="E38" s="41"/>
      <c r="F38" s="42"/>
      <c r="G38" s="43"/>
      <c r="H38" s="42"/>
      <c r="I38" s="44"/>
      <c r="K38" s="174"/>
      <c r="L38" s="174"/>
      <c r="M38" s="174"/>
      <c r="N38" s="174"/>
      <c r="O38" s="174"/>
    </row>
    <row r="39" spans="2:8" ht="6" customHeight="1">
      <c r="B39" s="46"/>
      <c r="C39" s="46"/>
      <c r="D39" s="47"/>
      <c r="E39" s="46"/>
      <c r="F39" s="175"/>
      <c r="H39" s="175"/>
    </row>
    <row r="40" spans="2:22" ht="27" customHeight="1">
      <c r="B40" s="49"/>
      <c r="C40" s="49"/>
      <c r="D40" s="48"/>
      <c r="E40" s="139"/>
      <c r="F40" s="48"/>
      <c r="G40" s="139"/>
      <c r="H40" s="48"/>
      <c r="I40" s="139"/>
      <c r="R40" s="28">
        <f>IF(E40="","",B41&amp;C41&amp;B43)</f>
      </c>
      <c r="S40" s="4">
        <f>IF(R40="",1,R40)</f>
        <v>1</v>
      </c>
      <c r="T40" s="4">
        <f>IF(ISERROR(VLOOKUP(S40,$R$9:R39,1,FALSE)),0,VLOOKUP(S40,$R$9:R39,1,FALSE))</f>
        <v>0</v>
      </c>
      <c r="V40" s="4">
        <f>COUNTA(E40,G40,I40,E42,G42,I42)</f>
        <v>0</v>
      </c>
    </row>
    <row r="41" spans="2:9" ht="27" customHeight="1">
      <c r="B41" s="49"/>
      <c r="C41" s="49"/>
      <c r="D41" s="48"/>
      <c r="E41" s="139"/>
      <c r="F41" s="48"/>
      <c r="G41" s="139"/>
      <c r="H41" s="48"/>
      <c r="I41" s="139"/>
    </row>
    <row r="42" spans="2:9" ht="27" customHeight="1">
      <c r="B42" s="140"/>
      <c r="C42" s="49"/>
      <c r="D42" s="48"/>
      <c r="E42" s="139"/>
      <c r="F42" s="48"/>
      <c r="G42" s="139"/>
      <c r="H42" s="48"/>
      <c r="I42" s="139"/>
    </row>
    <row r="43" spans="2:9" ht="27.75" customHeight="1">
      <c r="B43" s="141"/>
      <c r="C43" s="141"/>
      <c r="D43" s="48"/>
      <c r="E43" s="139"/>
      <c r="F43" s="48"/>
      <c r="G43" s="139"/>
      <c r="H43" s="48"/>
      <c r="I43" s="139"/>
    </row>
    <row r="44" spans="2:9" ht="6" customHeight="1">
      <c r="B44" s="139"/>
      <c r="C44" s="139"/>
      <c r="D44" s="48"/>
      <c r="E44" s="139"/>
      <c r="F44" s="48"/>
      <c r="G44" s="139"/>
      <c r="H44" s="48"/>
      <c r="I44" s="139"/>
    </row>
    <row r="45" spans="2:22" ht="27" customHeight="1">
      <c r="B45" s="49"/>
      <c r="C45" s="49"/>
      <c r="D45" s="48"/>
      <c r="E45" s="139"/>
      <c r="F45" s="48"/>
      <c r="G45" s="139"/>
      <c r="H45" s="48"/>
      <c r="I45" s="139"/>
      <c r="R45" s="28">
        <f>IF(E45="","",B46&amp;C46&amp;B48)</f>
      </c>
      <c r="S45" s="4">
        <f>IF(R45="",1,R45)</f>
        <v>1</v>
      </c>
      <c r="T45" s="4">
        <f>IF(ISERROR(VLOOKUP(S45,$R$9:R44,1,FALSE)),0,VLOOKUP(S45,$R$9:R44,1,FALSE))</f>
        <v>0</v>
      </c>
      <c r="V45" s="4">
        <f>COUNTA(E45,G45,I45,E47,G47,I47)</f>
        <v>0</v>
      </c>
    </row>
    <row r="46" spans="2:9" ht="27" customHeight="1">
      <c r="B46" s="49"/>
      <c r="C46" s="49"/>
      <c r="D46" s="48"/>
      <c r="E46" s="139"/>
      <c r="F46" s="48"/>
      <c r="G46" s="139"/>
      <c r="H46" s="48"/>
      <c r="I46" s="139"/>
    </row>
    <row r="47" spans="2:9" ht="27" customHeight="1">
      <c r="B47" s="140"/>
      <c r="C47" s="49"/>
      <c r="D47" s="48"/>
      <c r="E47" s="139"/>
      <c r="F47" s="48"/>
      <c r="G47" s="139"/>
      <c r="H47" s="48"/>
      <c r="I47" s="139"/>
    </row>
    <row r="48" spans="2:9" ht="27.75" customHeight="1">
      <c r="B48" s="141"/>
      <c r="C48" s="141"/>
      <c r="D48" s="48"/>
      <c r="E48" s="139"/>
      <c r="F48" s="48"/>
      <c r="G48" s="139"/>
      <c r="H48" s="48"/>
      <c r="I48" s="139"/>
    </row>
    <row r="49" spans="2:9" ht="6" customHeight="1">
      <c r="B49" s="139"/>
      <c r="C49" s="139"/>
      <c r="D49" s="48"/>
      <c r="E49" s="139"/>
      <c r="F49" s="48"/>
      <c r="G49" s="139"/>
      <c r="H49" s="48"/>
      <c r="I49" s="139"/>
    </row>
    <row r="50" spans="2:22" ht="27" customHeight="1">
      <c r="B50" s="49"/>
      <c r="C50" s="49"/>
      <c r="D50" s="48"/>
      <c r="E50" s="139"/>
      <c r="F50" s="48"/>
      <c r="G50" s="139"/>
      <c r="H50" s="48"/>
      <c r="I50" s="139"/>
      <c r="R50" s="28">
        <f>IF(E50="","",B51&amp;C51&amp;B53)</f>
      </c>
      <c r="S50" s="4">
        <f>IF(R50="",1,R50)</f>
        <v>1</v>
      </c>
      <c r="T50" s="4">
        <f>IF(ISERROR(VLOOKUP(S50,$R$9:R49,1,FALSE)),0,VLOOKUP(S50,$R$9:R49,1,FALSE))</f>
        <v>0</v>
      </c>
      <c r="V50" s="4">
        <f>COUNTA(E50,G50,I50,E52,G52,I52)</f>
        <v>0</v>
      </c>
    </row>
    <row r="51" spans="2:9" ht="27" customHeight="1">
      <c r="B51" s="49"/>
      <c r="C51" s="49"/>
      <c r="D51" s="48"/>
      <c r="E51" s="139"/>
      <c r="F51" s="48"/>
      <c r="G51" s="139"/>
      <c r="H51" s="48"/>
      <c r="I51" s="139"/>
    </row>
    <row r="52" spans="2:9" ht="27" customHeight="1">
      <c r="B52" s="140"/>
      <c r="C52" s="49"/>
      <c r="D52" s="48"/>
      <c r="E52" s="139"/>
      <c r="F52" s="48"/>
      <c r="G52" s="139"/>
      <c r="H52" s="48"/>
      <c r="I52" s="139"/>
    </row>
    <row r="53" spans="2:9" ht="27.75" customHeight="1">
      <c r="B53" s="141"/>
      <c r="C53" s="141"/>
      <c r="D53" s="48"/>
      <c r="E53" s="139"/>
      <c r="F53" s="48"/>
      <c r="G53" s="139"/>
      <c r="H53" s="48"/>
      <c r="I53" s="139"/>
    </row>
    <row r="54" spans="2:9" ht="6" customHeight="1">
      <c r="B54" s="139"/>
      <c r="C54" s="139"/>
      <c r="D54" s="48"/>
      <c r="E54" s="139"/>
      <c r="F54" s="48"/>
      <c r="G54" s="139"/>
      <c r="H54" s="48"/>
      <c r="I54" s="139"/>
    </row>
    <row r="55" spans="2:22" ht="27" customHeight="1">
      <c r="B55" s="49"/>
      <c r="C55" s="49"/>
      <c r="D55" s="48"/>
      <c r="E55" s="139"/>
      <c r="F55" s="48"/>
      <c r="G55" s="139"/>
      <c r="H55" s="48"/>
      <c r="I55" s="139"/>
      <c r="R55" s="28">
        <f>IF(E55="","",B56&amp;C56&amp;B58)</f>
      </c>
      <c r="S55" s="4">
        <f>IF(R55="",1,R55)</f>
        <v>1</v>
      </c>
      <c r="T55" s="4">
        <f>IF(ISERROR(VLOOKUP(S55,$R$9:R54,1,FALSE)),0,VLOOKUP(S55,$R$9:R54,1,FALSE))</f>
        <v>0</v>
      </c>
      <c r="V55" s="4">
        <f>COUNTA(E55,G55,I55,E57,G57,I57)</f>
        <v>0</v>
      </c>
    </row>
    <row r="56" spans="2:9" ht="27" customHeight="1">
      <c r="B56" s="49"/>
      <c r="C56" s="49"/>
      <c r="D56" s="48"/>
      <c r="E56" s="139"/>
      <c r="F56" s="48"/>
      <c r="G56" s="139"/>
      <c r="H56" s="48"/>
      <c r="I56" s="139"/>
    </row>
    <row r="57" spans="2:9" ht="27" customHeight="1">
      <c r="B57" s="140"/>
      <c r="C57" s="49"/>
      <c r="D57" s="48"/>
      <c r="E57" s="139"/>
      <c r="F57" s="48"/>
      <c r="G57" s="139"/>
      <c r="H57" s="48"/>
      <c r="I57" s="139"/>
    </row>
    <row r="58" spans="2:9" ht="27.75" customHeight="1">
      <c r="B58" s="141"/>
      <c r="C58" s="141"/>
      <c r="D58" s="48"/>
      <c r="E58" s="139"/>
      <c r="F58" s="48"/>
      <c r="G58" s="139"/>
      <c r="H58" s="48"/>
      <c r="I58" s="139"/>
    </row>
    <row r="59" spans="2:9" ht="6" customHeight="1">
      <c r="B59" s="139"/>
      <c r="C59" s="139"/>
      <c r="D59" s="48"/>
      <c r="E59" s="139"/>
      <c r="F59" s="48"/>
      <c r="G59" s="139"/>
      <c r="H59" s="48"/>
      <c r="I59" s="139"/>
    </row>
    <row r="60" spans="2:22" ht="27" customHeight="1">
      <c r="B60" s="49"/>
      <c r="C60" s="49"/>
      <c r="D60" s="48"/>
      <c r="E60" s="139"/>
      <c r="F60" s="48"/>
      <c r="G60" s="139"/>
      <c r="H60" s="48"/>
      <c r="I60" s="139"/>
      <c r="R60" s="28">
        <f>IF(E60="","",B61&amp;C61&amp;B63)</f>
      </c>
      <c r="S60" s="4">
        <f>IF(R60="",1,R60)</f>
        <v>1</v>
      </c>
      <c r="T60" s="4">
        <f>IF(ISERROR(VLOOKUP(S60,$R$9:R59,1,FALSE)),0,VLOOKUP(S60,$R$9:R59,1,FALSE))</f>
        <v>0</v>
      </c>
      <c r="V60" s="4">
        <f>COUNTA(E60,G60,I60,E62,G62,I62)</f>
        <v>0</v>
      </c>
    </row>
    <row r="61" spans="2:9" ht="27" customHeight="1">
      <c r="B61" s="49"/>
      <c r="C61" s="49"/>
      <c r="D61" s="48"/>
      <c r="E61" s="139"/>
      <c r="F61" s="48"/>
      <c r="G61" s="139"/>
      <c r="H61" s="48"/>
      <c r="I61" s="139"/>
    </row>
    <row r="62" spans="2:9" ht="27" customHeight="1">
      <c r="B62" s="140"/>
      <c r="C62" s="49"/>
      <c r="D62" s="48"/>
      <c r="E62" s="139"/>
      <c r="F62" s="48"/>
      <c r="G62" s="139"/>
      <c r="H62" s="48"/>
      <c r="I62" s="139"/>
    </row>
    <row r="63" spans="2:9" ht="27.75" customHeight="1">
      <c r="B63" s="141"/>
      <c r="C63" s="141"/>
      <c r="D63" s="48"/>
      <c r="E63" s="139"/>
      <c r="F63" s="48"/>
      <c r="G63" s="139"/>
      <c r="H63" s="48"/>
      <c r="I63" s="139"/>
    </row>
    <row r="64" spans="2:9" ht="6" customHeight="1">
      <c r="B64" s="139"/>
      <c r="C64" s="139"/>
      <c r="D64" s="48"/>
      <c r="E64" s="139"/>
      <c r="F64" s="48"/>
      <c r="G64" s="139"/>
      <c r="H64" s="48"/>
      <c r="I64" s="139"/>
    </row>
    <row r="65" spans="2:22" ht="27" customHeight="1">
      <c r="B65" s="49"/>
      <c r="C65" s="49"/>
      <c r="D65" s="48"/>
      <c r="E65" s="139"/>
      <c r="F65" s="48"/>
      <c r="G65" s="139"/>
      <c r="H65" s="48"/>
      <c r="I65" s="139"/>
      <c r="R65" s="28">
        <f>IF(E65="","",B66&amp;C66&amp;B68)</f>
      </c>
      <c r="S65" s="4">
        <f>IF(R65="",1,R65)</f>
        <v>1</v>
      </c>
      <c r="T65" s="4">
        <f>IF(ISERROR(VLOOKUP(S65,$R$9:R64,1,FALSE)),0,VLOOKUP(S65,$R$9:R64,1,FALSE))</f>
        <v>0</v>
      </c>
      <c r="V65" s="4">
        <f>COUNTA(E65,G65,I65,E67,G67,I67)</f>
        <v>0</v>
      </c>
    </row>
    <row r="66" spans="2:9" ht="27" customHeight="1">
      <c r="B66" s="49"/>
      <c r="C66" s="49"/>
      <c r="D66" s="48"/>
      <c r="E66" s="139"/>
      <c r="F66" s="48"/>
      <c r="G66" s="139"/>
      <c r="H66" s="48"/>
      <c r="I66" s="139"/>
    </row>
    <row r="67" spans="2:9" ht="27" customHeight="1">
      <c r="B67" s="140"/>
      <c r="C67" s="49"/>
      <c r="D67" s="48"/>
      <c r="E67" s="139"/>
      <c r="F67" s="48"/>
      <c r="G67" s="139"/>
      <c r="H67" s="48"/>
      <c r="I67" s="139"/>
    </row>
    <row r="68" spans="2:9" ht="27.75" customHeight="1">
      <c r="B68" s="141"/>
      <c r="C68" s="141"/>
      <c r="D68" s="48"/>
      <c r="E68" s="139"/>
      <c r="F68" s="48"/>
      <c r="G68" s="139"/>
      <c r="H68" s="48"/>
      <c r="I68" s="139"/>
    </row>
    <row r="69" spans="2:9" ht="21" customHeight="1">
      <c r="B69" s="142"/>
      <c r="C69" s="142"/>
      <c r="D69" s="143"/>
      <c r="E69" s="142"/>
      <c r="F69" s="143"/>
      <c r="G69" s="142"/>
      <c r="H69" s="143"/>
      <c r="I69" s="142"/>
    </row>
    <row r="70" spans="2:9" ht="21" customHeight="1">
      <c r="B70" s="142"/>
      <c r="C70" s="142"/>
      <c r="D70" s="143"/>
      <c r="E70" s="142"/>
      <c r="F70" s="143"/>
      <c r="G70" s="142"/>
      <c r="H70" s="143"/>
      <c r="I70" s="142"/>
    </row>
  </sheetData>
  <sheetProtection password="CA50" sheet="1" selectLockedCells="1"/>
  <mergeCells count="3">
    <mergeCell ref="B1:F1"/>
    <mergeCell ref="H1:I1"/>
    <mergeCell ref="K3:P8"/>
  </mergeCells>
  <conditionalFormatting sqref="B11 B41 B46 B51 B56 B61 B66 B16 B21">
    <cfRule type="containsText" priority="1135" dxfId="9" operator="containsText" stopIfTrue="1" text="女">
      <formula>NOT(ISERROR(SEARCH("女",B11)))</formula>
    </cfRule>
    <cfRule type="containsText" priority="1136" dxfId="8" operator="containsText" stopIfTrue="1" text="男">
      <formula>NOT(ISERROR(SEARCH("男",B11)))</formula>
    </cfRule>
  </conditionalFormatting>
  <conditionalFormatting sqref="B11">
    <cfRule type="containsText" priority="1134" dxfId="0" operator="containsText" text="混合">
      <formula>NOT(ISERROR(SEARCH("混合",B11)))</formula>
    </cfRule>
  </conditionalFormatting>
  <conditionalFormatting sqref="B16">
    <cfRule type="expression" priority="882" dxfId="5" stopIfTrue="1">
      <formula>AND(B16="",E15&gt;0)</formula>
    </cfRule>
    <cfRule type="containsText" priority="1133" dxfId="0" operator="containsText" text="混合">
      <formula>NOT(ISERROR(SEARCH("混合",B16)))</formula>
    </cfRule>
  </conditionalFormatting>
  <conditionalFormatting sqref="B21">
    <cfRule type="containsText" priority="1132" dxfId="0" operator="containsText" text="混合">
      <formula>NOT(ISERROR(SEARCH("混合",B21)))</formula>
    </cfRule>
  </conditionalFormatting>
  <conditionalFormatting sqref="B46">
    <cfRule type="containsText" priority="1128" dxfId="0" operator="containsText" text="混合">
      <formula>NOT(ISERROR(SEARCH("混合",B46)))</formula>
    </cfRule>
  </conditionalFormatting>
  <conditionalFormatting sqref="B51">
    <cfRule type="containsText" priority="1127" dxfId="0" operator="containsText" text="混合">
      <formula>NOT(ISERROR(SEARCH("混合",B51)))</formula>
    </cfRule>
  </conditionalFormatting>
  <conditionalFormatting sqref="B56">
    <cfRule type="containsText" priority="1126" dxfId="0" operator="containsText" text="混合">
      <formula>NOT(ISERROR(SEARCH("混合",B56)))</formula>
    </cfRule>
  </conditionalFormatting>
  <conditionalFormatting sqref="B61">
    <cfRule type="containsText" priority="1125" dxfId="0" operator="containsText" text="混合">
      <formula>NOT(ISERROR(SEARCH("混合",B61)))</formula>
    </cfRule>
  </conditionalFormatting>
  <conditionalFormatting sqref="B66">
    <cfRule type="containsText" priority="1124" dxfId="0" operator="containsText" text="混合">
      <formula>NOT(ISERROR(SEARCH("混合",B66)))</formula>
    </cfRule>
  </conditionalFormatting>
  <conditionalFormatting sqref="B11">
    <cfRule type="containsText" priority="951" dxfId="0" operator="containsText" text="混合">
      <formula>NOT(ISERROR(SEARCH("混合",B11)))</formula>
    </cfRule>
  </conditionalFormatting>
  <conditionalFormatting sqref="E12 G12">
    <cfRule type="expression" priority="1157" dxfId="66" stopIfTrue="1">
      <formula>$B11="共通男子"</formula>
    </cfRule>
    <cfRule type="expression" priority="1158" dxfId="67" stopIfTrue="1">
      <formula>$B11="共通女子"</formula>
    </cfRule>
    <cfRule type="expression" priority="1159" dxfId="66" stopIfTrue="1">
      <formula>$B11="男女混合"</formula>
    </cfRule>
  </conditionalFormatting>
  <conditionalFormatting sqref="D11:I11">
    <cfRule type="expression" priority="1163" dxfId="66" stopIfTrue="1">
      <formula>$B11="共通男子"</formula>
    </cfRule>
    <cfRule type="expression" priority="1164" dxfId="67" stopIfTrue="1">
      <formula>$B11="共通女子"</formula>
    </cfRule>
    <cfRule type="expression" priority="1165" dxfId="67" stopIfTrue="1">
      <formula>$B11="男女混合"</formula>
    </cfRule>
  </conditionalFormatting>
  <conditionalFormatting sqref="E10 G10 I10">
    <cfRule type="expression" priority="1166" dxfId="66" stopIfTrue="1">
      <formula>$B11="共通男子"</formula>
    </cfRule>
    <cfRule type="expression" priority="1167" dxfId="67" stopIfTrue="1">
      <formula>$B11="共通女子"</formula>
    </cfRule>
    <cfRule type="expression" priority="1168" dxfId="67" stopIfTrue="1">
      <formula>$B11="男女混合"</formula>
    </cfRule>
  </conditionalFormatting>
  <conditionalFormatting sqref="B16">
    <cfRule type="containsText" priority="950" dxfId="0" operator="containsText" text="混合">
      <formula>NOT(ISERROR(SEARCH("混合",B16)))</formula>
    </cfRule>
  </conditionalFormatting>
  <conditionalFormatting sqref="B16">
    <cfRule type="containsText" priority="949" dxfId="0" operator="containsText" text="混合">
      <formula>NOT(ISERROR(SEARCH("混合",B16)))</formula>
    </cfRule>
  </conditionalFormatting>
  <conditionalFormatting sqref="B21">
    <cfRule type="containsText" priority="948" dxfId="0" operator="containsText" text="混合">
      <formula>NOT(ISERROR(SEARCH("混合",B21)))</formula>
    </cfRule>
  </conditionalFormatting>
  <conditionalFormatting sqref="B21">
    <cfRule type="containsText" priority="947" dxfId="0" operator="containsText" text="混合">
      <formula>NOT(ISERROR(SEARCH("混合",B21)))</formula>
    </cfRule>
  </conditionalFormatting>
  <conditionalFormatting sqref="B41">
    <cfRule type="containsText" priority="940" dxfId="0" operator="containsText" text="混合">
      <formula>NOT(ISERROR(SEARCH("混合",B41)))</formula>
    </cfRule>
  </conditionalFormatting>
  <conditionalFormatting sqref="B41">
    <cfRule type="containsText" priority="939" dxfId="0" operator="containsText" text="混合">
      <formula>NOT(ISERROR(SEARCH("混合",B41)))</formula>
    </cfRule>
  </conditionalFormatting>
  <conditionalFormatting sqref="B46">
    <cfRule type="containsText" priority="938" dxfId="0" operator="containsText" text="混合">
      <formula>NOT(ISERROR(SEARCH("混合",B46)))</formula>
    </cfRule>
  </conditionalFormatting>
  <conditionalFormatting sqref="B46">
    <cfRule type="containsText" priority="937" dxfId="0" operator="containsText" text="混合">
      <formula>NOT(ISERROR(SEARCH("混合",B46)))</formula>
    </cfRule>
  </conditionalFormatting>
  <conditionalFormatting sqref="B51">
    <cfRule type="containsText" priority="936" dxfId="0" operator="containsText" text="混合">
      <formula>NOT(ISERROR(SEARCH("混合",B51)))</formula>
    </cfRule>
  </conditionalFormatting>
  <conditionalFormatting sqref="B51">
    <cfRule type="containsText" priority="935" dxfId="0" operator="containsText" text="混合">
      <formula>NOT(ISERROR(SEARCH("混合",B51)))</formula>
    </cfRule>
  </conditionalFormatting>
  <conditionalFormatting sqref="B56">
    <cfRule type="containsText" priority="934" dxfId="0" operator="containsText" text="混合">
      <formula>NOT(ISERROR(SEARCH("混合",B56)))</formula>
    </cfRule>
  </conditionalFormatting>
  <conditionalFormatting sqref="B56">
    <cfRule type="containsText" priority="933" dxfId="0" operator="containsText" text="混合">
      <formula>NOT(ISERROR(SEARCH("混合",B56)))</formula>
    </cfRule>
  </conditionalFormatting>
  <conditionalFormatting sqref="B61">
    <cfRule type="containsText" priority="932" dxfId="0" operator="containsText" text="混合">
      <formula>NOT(ISERROR(SEARCH("混合",B61)))</formula>
    </cfRule>
  </conditionalFormatting>
  <conditionalFormatting sqref="B61">
    <cfRule type="containsText" priority="931" dxfId="0" operator="containsText" text="混合">
      <formula>NOT(ISERROR(SEARCH("混合",B61)))</formula>
    </cfRule>
  </conditionalFormatting>
  <conditionalFormatting sqref="B66">
    <cfRule type="containsText" priority="930" dxfId="0" operator="containsText" text="混合">
      <formula>NOT(ISERROR(SEARCH("混合",B66)))</formula>
    </cfRule>
  </conditionalFormatting>
  <conditionalFormatting sqref="B66">
    <cfRule type="containsText" priority="929" dxfId="0" operator="containsText" text="混合">
      <formula>NOT(ISERROR(SEARCH("混合",B66)))</formula>
    </cfRule>
  </conditionalFormatting>
  <conditionalFormatting sqref="B16">
    <cfRule type="containsText" priority="928" dxfId="0" operator="containsText" text="混合">
      <formula>NOT(ISERROR(SEARCH("混合",B16)))</formula>
    </cfRule>
  </conditionalFormatting>
  <conditionalFormatting sqref="B16">
    <cfRule type="containsText" priority="927" dxfId="0" operator="containsText" text="混合">
      <formula>NOT(ISERROR(SEARCH("混合",B16)))</formula>
    </cfRule>
  </conditionalFormatting>
  <conditionalFormatting sqref="B21">
    <cfRule type="containsText" priority="926" dxfId="0" operator="containsText" text="混合">
      <formula>NOT(ISERROR(SEARCH("混合",B21)))</formula>
    </cfRule>
  </conditionalFormatting>
  <conditionalFormatting sqref="B21">
    <cfRule type="containsText" priority="925" dxfId="0" operator="containsText" text="混合">
      <formula>NOT(ISERROR(SEARCH("混合",B21)))</formula>
    </cfRule>
  </conditionalFormatting>
  <conditionalFormatting sqref="B41">
    <cfRule type="containsText" priority="918" dxfId="0" operator="containsText" text="混合">
      <formula>NOT(ISERROR(SEARCH("混合",B41)))</formula>
    </cfRule>
  </conditionalFormatting>
  <conditionalFormatting sqref="B41">
    <cfRule type="containsText" priority="917" dxfId="0" operator="containsText" text="混合">
      <formula>NOT(ISERROR(SEARCH("混合",B41)))</formula>
    </cfRule>
  </conditionalFormatting>
  <conditionalFormatting sqref="B46">
    <cfRule type="containsText" priority="916" dxfId="0" operator="containsText" text="混合">
      <formula>NOT(ISERROR(SEARCH("混合",B46)))</formula>
    </cfRule>
  </conditionalFormatting>
  <conditionalFormatting sqref="B46">
    <cfRule type="containsText" priority="915" dxfId="0" operator="containsText" text="混合">
      <formula>NOT(ISERROR(SEARCH("混合",B46)))</formula>
    </cfRule>
  </conditionalFormatting>
  <conditionalFormatting sqref="B51">
    <cfRule type="containsText" priority="914" dxfId="0" operator="containsText" text="混合">
      <formula>NOT(ISERROR(SEARCH("混合",B51)))</formula>
    </cfRule>
  </conditionalFormatting>
  <conditionalFormatting sqref="B51">
    <cfRule type="containsText" priority="913" dxfId="0" operator="containsText" text="混合">
      <formula>NOT(ISERROR(SEARCH("混合",B51)))</formula>
    </cfRule>
  </conditionalFormatting>
  <conditionalFormatting sqref="B56">
    <cfRule type="containsText" priority="912" dxfId="0" operator="containsText" text="混合">
      <formula>NOT(ISERROR(SEARCH("混合",B56)))</formula>
    </cfRule>
  </conditionalFormatting>
  <conditionalFormatting sqref="B56">
    <cfRule type="containsText" priority="911" dxfId="0" operator="containsText" text="混合">
      <formula>NOT(ISERROR(SEARCH("混合",B56)))</formula>
    </cfRule>
  </conditionalFormatting>
  <conditionalFormatting sqref="B61">
    <cfRule type="containsText" priority="910" dxfId="0" operator="containsText" text="混合">
      <formula>NOT(ISERROR(SEARCH("混合",B61)))</formula>
    </cfRule>
  </conditionalFormatting>
  <conditionalFormatting sqref="B61">
    <cfRule type="containsText" priority="909" dxfId="0" operator="containsText" text="混合">
      <formula>NOT(ISERROR(SEARCH("混合",B61)))</formula>
    </cfRule>
  </conditionalFormatting>
  <conditionalFormatting sqref="B66">
    <cfRule type="containsText" priority="908" dxfId="0" operator="containsText" text="混合">
      <formula>NOT(ISERROR(SEARCH("混合",B66)))</formula>
    </cfRule>
  </conditionalFormatting>
  <conditionalFormatting sqref="B66">
    <cfRule type="containsText" priority="907" dxfId="0" operator="containsText" text="混合">
      <formula>NOT(ISERROR(SEARCH("混合",B66)))</formula>
    </cfRule>
  </conditionalFormatting>
  <conditionalFormatting sqref="B43">
    <cfRule type="expression" priority="889" dxfId="495" stopIfTrue="1">
      <formula>T40&gt;0</formula>
    </cfRule>
  </conditionalFormatting>
  <conditionalFormatting sqref="B48">
    <cfRule type="expression" priority="888" dxfId="495" stopIfTrue="1">
      <formula>T45&gt;0</formula>
    </cfRule>
  </conditionalFormatting>
  <conditionalFormatting sqref="B53">
    <cfRule type="expression" priority="887" dxfId="495" stopIfTrue="1">
      <formula>T50&gt;0</formula>
    </cfRule>
  </conditionalFormatting>
  <conditionalFormatting sqref="B58">
    <cfRule type="expression" priority="886" dxfId="495" stopIfTrue="1">
      <formula>T55&gt;0</formula>
    </cfRule>
  </conditionalFormatting>
  <conditionalFormatting sqref="B63">
    <cfRule type="expression" priority="885" dxfId="495" stopIfTrue="1">
      <formula>T60&gt;0</formula>
    </cfRule>
  </conditionalFormatting>
  <conditionalFormatting sqref="B68">
    <cfRule type="expression" priority="884" dxfId="495" stopIfTrue="1">
      <formula>T65&gt;0</formula>
    </cfRule>
  </conditionalFormatting>
  <conditionalFormatting sqref="D11">
    <cfRule type="expression" priority="872" dxfId="5" stopIfTrue="1">
      <formula>AND(D11="",E10&gt;0)</formula>
    </cfRule>
  </conditionalFormatting>
  <conditionalFormatting sqref="E11">
    <cfRule type="expression" priority="871" dxfId="5" stopIfTrue="1">
      <formula>AND(E11="",E10&gt;0)</formula>
    </cfRule>
  </conditionalFormatting>
  <conditionalFormatting sqref="F11 H11">
    <cfRule type="expression" priority="870" dxfId="5" stopIfTrue="1">
      <formula>AND(F11="",G10&gt;0)</formula>
    </cfRule>
  </conditionalFormatting>
  <conditionalFormatting sqref="G11">
    <cfRule type="expression" priority="869" dxfId="5" stopIfTrue="1">
      <formula>AND(G11="",G10&gt;0)</formula>
    </cfRule>
  </conditionalFormatting>
  <conditionalFormatting sqref="I11">
    <cfRule type="expression" priority="868" dxfId="5" stopIfTrue="1">
      <formula>AND(I11="",I10&gt;0)</formula>
    </cfRule>
  </conditionalFormatting>
  <conditionalFormatting sqref="D13:G13">
    <cfRule type="expression" priority="860" dxfId="66" stopIfTrue="1">
      <formula>$B11="共通男子"</formula>
    </cfRule>
    <cfRule type="expression" priority="861" dxfId="67" stopIfTrue="1">
      <formula>$B11="共通女子"</formula>
    </cfRule>
    <cfRule type="expression" priority="862" dxfId="66" stopIfTrue="1">
      <formula>$B11="男女混合"</formula>
    </cfRule>
  </conditionalFormatting>
  <conditionalFormatting sqref="D13">
    <cfRule type="expression" priority="859" dxfId="5" stopIfTrue="1">
      <formula>AND(D13="",E12&gt;0)</formula>
    </cfRule>
  </conditionalFormatting>
  <conditionalFormatting sqref="E13">
    <cfRule type="expression" priority="858" dxfId="5" stopIfTrue="1">
      <formula>AND(E13="",E12&gt;0)</formula>
    </cfRule>
  </conditionalFormatting>
  <conditionalFormatting sqref="F13">
    <cfRule type="expression" priority="857" dxfId="5" stopIfTrue="1">
      <formula>AND(F13="",G12&gt;0)</formula>
    </cfRule>
  </conditionalFormatting>
  <conditionalFormatting sqref="G13">
    <cfRule type="expression" priority="856" dxfId="5" stopIfTrue="1">
      <formula>AND(G13="",G12&gt;0)</formula>
    </cfRule>
  </conditionalFormatting>
  <conditionalFormatting sqref="B11">
    <cfRule type="expression" priority="678" dxfId="5" stopIfTrue="1">
      <formula>AND(B11="",E10&gt;0)</formula>
    </cfRule>
    <cfRule type="containsText" priority="683" dxfId="0" operator="containsText" text="混合">
      <formula>NOT(ISERROR(SEARCH("混合",B11)))</formula>
    </cfRule>
  </conditionalFormatting>
  <conditionalFormatting sqref="B11">
    <cfRule type="containsText" priority="682" dxfId="0" operator="containsText" text="混合">
      <formula>NOT(ISERROR(SEARCH("混合",B11)))</formula>
    </cfRule>
  </conditionalFormatting>
  <conditionalFormatting sqref="B11">
    <cfRule type="containsText" priority="681" dxfId="0" operator="containsText" text="混合">
      <formula>NOT(ISERROR(SEARCH("混合",B11)))</formula>
    </cfRule>
  </conditionalFormatting>
  <conditionalFormatting sqref="B11">
    <cfRule type="containsText" priority="680" dxfId="0" operator="containsText" text="混合">
      <formula>NOT(ISERROR(SEARCH("混合",B11)))</formula>
    </cfRule>
  </conditionalFormatting>
  <conditionalFormatting sqref="B11">
    <cfRule type="containsText" priority="679" dxfId="0" operator="containsText" text="混合">
      <formula>NOT(ISERROR(SEARCH("混合",B11)))</formula>
    </cfRule>
  </conditionalFormatting>
  <conditionalFormatting sqref="B21">
    <cfRule type="expression" priority="672" dxfId="5" stopIfTrue="1">
      <formula>AND(B21="",E20&gt;0)</formula>
    </cfRule>
    <cfRule type="containsText" priority="677" dxfId="0" operator="containsText" text="混合">
      <formula>NOT(ISERROR(SEARCH("混合",B21)))</formula>
    </cfRule>
  </conditionalFormatting>
  <conditionalFormatting sqref="B21">
    <cfRule type="containsText" priority="676" dxfId="0" operator="containsText" text="混合">
      <formula>NOT(ISERROR(SEARCH("混合",B21)))</formula>
    </cfRule>
  </conditionalFormatting>
  <conditionalFormatting sqref="B21">
    <cfRule type="containsText" priority="675" dxfId="0" operator="containsText" text="混合">
      <formula>NOT(ISERROR(SEARCH("混合",B21)))</formula>
    </cfRule>
  </conditionalFormatting>
  <conditionalFormatting sqref="B21">
    <cfRule type="containsText" priority="674" dxfId="0" operator="containsText" text="混合">
      <formula>NOT(ISERROR(SEARCH("混合",B21)))</formula>
    </cfRule>
  </conditionalFormatting>
  <conditionalFormatting sqref="B21">
    <cfRule type="containsText" priority="673" dxfId="0" operator="containsText" text="混合">
      <formula>NOT(ISERROR(SEARCH("混合",B21)))</formula>
    </cfRule>
  </conditionalFormatting>
  <conditionalFormatting sqref="B41">
    <cfRule type="expression" priority="654" dxfId="5" stopIfTrue="1">
      <formula>AND(B41="",E40&gt;0)</formula>
    </cfRule>
    <cfRule type="containsText" priority="659" dxfId="0" operator="containsText" text="混合">
      <formula>NOT(ISERROR(SEARCH("混合",B41)))</formula>
    </cfRule>
  </conditionalFormatting>
  <conditionalFormatting sqref="B41">
    <cfRule type="containsText" priority="658" dxfId="0" operator="containsText" text="混合">
      <formula>NOT(ISERROR(SEARCH("混合",B41)))</formula>
    </cfRule>
  </conditionalFormatting>
  <conditionalFormatting sqref="B41">
    <cfRule type="containsText" priority="657" dxfId="0" operator="containsText" text="混合">
      <formula>NOT(ISERROR(SEARCH("混合",B41)))</formula>
    </cfRule>
  </conditionalFormatting>
  <conditionalFormatting sqref="B41">
    <cfRule type="containsText" priority="656" dxfId="0" operator="containsText" text="混合">
      <formula>NOT(ISERROR(SEARCH("混合",B41)))</formula>
    </cfRule>
  </conditionalFormatting>
  <conditionalFormatting sqref="B41">
    <cfRule type="containsText" priority="655" dxfId="0" operator="containsText" text="混合">
      <formula>NOT(ISERROR(SEARCH("混合",B41)))</formula>
    </cfRule>
  </conditionalFormatting>
  <conditionalFormatting sqref="B46">
    <cfRule type="expression" priority="648" dxfId="5" stopIfTrue="1">
      <formula>AND(B46="",E45&gt;0)</formula>
    </cfRule>
    <cfRule type="containsText" priority="653" dxfId="0" operator="containsText" text="混合">
      <formula>NOT(ISERROR(SEARCH("混合",B46)))</formula>
    </cfRule>
  </conditionalFormatting>
  <conditionalFormatting sqref="B46">
    <cfRule type="containsText" priority="652" dxfId="0" operator="containsText" text="混合">
      <formula>NOT(ISERROR(SEARCH("混合",B46)))</formula>
    </cfRule>
  </conditionalFormatting>
  <conditionalFormatting sqref="B46">
    <cfRule type="containsText" priority="651" dxfId="0" operator="containsText" text="混合">
      <formula>NOT(ISERROR(SEARCH("混合",B46)))</formula>
    </cfRule>
  </conditionalFormatting>
  <conditionalFormatting sqref="B46">
    <cfRule type="containsText" priority="650" dxfId="0" operator="containsText" text="混合">
      <formula>NOT(ISERROR(SEARCH("混合",B46)))</formula>
    </cfRule>
  </conditionalFormatting>
  <conditionalFormatting sqref="B46">
    <cfRule type="containsText" priority="649" dxfId="0" operator="containsText" text="混合">
      <formula>NOT(ISERROR(SEARCH("混合",B46)))</formula>
    </cfRule>
  </conditionalFormatting>
  <conditionalFormatting sqref="B51">
    <cfRule type="expression" priority="642" dxfId="5" stopIfTrue="1">
      <formula>AND(B51="",E50&gt;0)</formula>
    </cfRule>
    <cfRule type="containsText" priority="647" dxfId="0" operator="containsText" text="混合">
      <formula>NOT(ISERROR(SEARCH("混合",B51)))</formula>
    </cfRule>
  </conditionalFormatting>
  <conditionalFormatting sqref="B51">
    <cfRule type="containsText" priority="646" dxfId="0" operator="containsText" text="混合">
      <formula>NOT(ISERROR(SEARCH("混合",B51)))</formula>
    </cfRule>
  </conditionalFormatting>
  <conditionalFormatting sqref="B51">
    <cfRule type="containsText" priority="645" dxfId="0" operator="containsText" text="混合">
      <formula>NOT(ISERROR(SEARCH("混合",B51)))</formula>
    </cfRule>
  </conditionalFormatting>
  <conditionalFormatting sqref="B51">
    <cfRule type="containsText" priority="644" dxfId="0" operator="containsText" text="混合">
      <formula>NOT(ISERROR(SEARCH("混合",B51)))</formula>
    </cfRule>
  </conditionalFormatting>
  <conditionalFormatting sqref="B51">
    <cfRule type="containsText" priority="643" dxfId="0" operator="containsText" text="混合">
      <formula>NOT(ISERROR(SEARCH("混合",B51)))</formula>
    </cfRule>
  </conditionalFormatting>
  <conditionalFormatting sqref="B56">
    <cfRule type="expression" priority="636" dxfId="5" stopIfTrue="1">
      <formula>AND(B56="",E55&gt;0)</formula>
    </cfRule>
    <cfRule type="containsText" priority="641" dxfId="0" operator="containsText" text="混合">
      <formula>NOT(ISERROR(SEARCH("混合",B56)))</formula>
    </cfRule>
  </conditionalFormatting>
  <conditionalFormatting sqref="B56">
    <cfRule type="containsText" priority="640" dxfId="0" operator="containsText" text="混合">
      <formula>NOT(ISERROR(SEARCH("混合",B56)))</formula>
    </cfRule>
  </conditionalFormatting>
  <conditionalFormatting sqref="B56">
    <cfRule type="containsText" priority="639" dxfId="0" operator="containsText" text="混合">
      <formula>NOT(ISERROR(SEARCH("混合",B56)))</formula>
    </cfRule>
  </conditionalFormatting>
  <conditionalFormatting sqref="B56">
    <cfRule type="containsText" priority="638" dxfId="0" operator="containsText" text="混合">
      <formula>NOT(ISERROR(SEARCH("混合",B56)))</formula>
    </cfRule>
  </conditionalFormatting>
  <conditionalFormatting sqref="B56">
    <cfRule type="containsText" priority="637" dxfId="0" operator="containsText" text="混合">
      <formula>NOT(ISERROR(SEARCH("混合",B56)))</formula>
    </cfRule>
  </conditionalFormatting>
  <conditionalFormatting sqref="B61">
    <cfRule type="expression" priority="630" dxfId="5" stopIfTrue="1">
      <formula>AND(B61="",E60&gt;0)</formula>
    </cfRule>
    <cfRule type="containsText" priority="635" dxfId="0" operator="containsText" text="混合">
      <formula>NOT(ISERROR(SEARCH("混合",B61)))</formula>
    </cfRule>
  </conditionalFormatting>
  <conditionalFormatting sqref="B61">
    <cfRule type="containsText" priority="634" dxfId="0" operator="containsText" text="混合">
      <formula>NOT(ISERROR(SEARCH("混合",B61)))</formula>
    </cfRule>
  </conditionalFormatting>
  <conditionalFormatting sqref="B61">
    <cfRule type="containsText" priority="633" dxfId="0" operator="containsText" text="混合">
      <formula>NOT(ISERROR(SEARCH("混合",B61)))</formula>
    </cfRule>
  </conditionalFormatting>
  <conditionalFormatting sqref="B61">
    <cfRule type="containsText" priority="632" dxfId="0" operator="containsText" text="混合">
      <formula>NOT(ISERROR(SEARCH("混合",B61)))</formula>
    </cfRule>
  </conditionalFormatting>
  <conditionalFormatting sqref="B61">
    <cfRule type="containsText" priority="631" dxfId="0" operator="containsText" text="混合">
      <formula>NOT(ISERROR(SEARCH("混合",B61)))</formula>
    </cfRule>
  </conditionalFormatting>
  <conditionalFormatting sqref="B66">
    <cfRule type="expression" priority="624" dxfId="5" stopIfTrue="1">
      <formula>AND(B66="",E65&gt;0)</formula>
    </cfRule>
    <cfRule type="containsText" priority="629" dxfId="0" operator="containsText" text="混合">
      <formula>NOT(ISERROR(SEARCH("混合",B66)))</formula>
    </cfRule>
  </conditionalFormatting>
  <conditionalFormatting sqref="B66">
    <cfRule type="containsText" priority="628" dxfId="0" operator="containsText" text="混合">
      <formula>NOT(ISERROR(SEARCH("混合",B66)))</formula>
    </cfRule>
  </conditionalFormatting>
  <conditionalFormatting sqref="B66">
    <cfRule type="containsText" priority="627" dxfId="0" operator="containsText" text="混合">
      <formula>NOT(ISERROR(SEARCH("混合",B66)))</formula>
    </cfRule>
  </conditionalFormatting>
  <conditionalFormatting sqref="B66">
    <cfRule type="containsText" priority="626" dxfId="0" operator="containsText" text="混合">
      <formula>NOT(ISERROR(SEARCH("混合",B66)))</formula>
    </cfRule>
  </conditionalFormatting>
  <conditionalFormatting sqref="B66">
    <cfRule type="containsText" priority="625" dxfId="0" operator="containsText" text="混合">
      <formula>NOT(ISERROR(SEARCH("混合",B66)))</formula>
    </cfRule>
  </conditionalFormatting>
  <conditionalFormatting sqref="I22">
    <cfRule type="expression" priority="583" dxfId="79" stopIfTrue="1">
      <formula>$B21="女子"</formula>
    </cfRule>
    <cfRule type="expression" priority="584" dxfId="591" stopIfTrue="1">
      <formula>$B21="男子"</formula>
    </cfRule>
    <cfRule type="expression" priority="585" dxfId="66" stopIfTrue="1">
      <formula>$B21="男女混合"</formula>
    </cfRule>
  </conditionalFormatting>
  <conditionalFormatting sqref="E22 G22">
    <cfRule type="expression" priority="586" dxfId="66" stopIfTrue="1">
      <formula>$B21="共通男子"</formula>
    </cfRule>
    <cfRule type="expression" priority="587" dxfId="67" stopIfTrue="1">
      <formula>$B21="共通女子"</formula>
    </cfRule>
    <cfRule type="expression" priority="588" dxfId="66" stopIfTrue="1">
      <formula>$B21="男女混合"</formula>
    </cfRule>
  </conditionalFormatting>
  <conditionalFormatting sqref="D21:I21">
    <cfRule type="expression" priority="589" dxfId="66" stopIfTrue="1">
      <formula>$B21="共通男子"</formula>
    </cfRule>
    <cfRule type="expression" priority="590" dxfId="67" stopIfTrue="1">
      <formula>$B21="共通女子"</formula>
    </cfRule>
    <cfRule type="expression" priority="591" dxfId="67" stopIfTrue="1">
      <formula>$B21="男女混合"</formula>
    </cfRule>
  </conditionalFormatting>
  <conditionalFormatting sqref="E20 G20 I20">
    <cfRule type="expression" priority="592" dxfId="66" stopIfTrue="1">
      <formula>$B21="共通男子"</formula>
    </cfRule>
    <cfRule type="expression" priority="593" dxfId="67" stopIfTrue="1">
      <formula>$B21="共通女子"</formula>
    </cfRule>
    <cfRule type="expression" priority="594" dxfId="67" stopIfTrue="1">
      <formula>$B21="男女混合"</formula>
    </cfRule>
  </conditionalFormatting>
  <conditionalFormatting sqref="D21">
    <cfRule type="expression" priority="582" dxfId="5" stopIfTrue="1">
      <formula>AND(D21="",E20&gt;0)</formula>
    </cfRule>
  </conditionalFormatting>
  <conditionalFormatting sqref="E21">
    <cfRule type="expression" priority="581" dxfId="5" stopIfTrue="1">
      <formula>AND(E21="",E20&gt;0)</formula>
    </cfRule>
  </conditionalFormatting>
  <conditionalFormatting sqref="F21 H21">
    <cfRule type="expression" priority="580" dxfId="5" stopIfTrue="1">
      <formula>AND(F21="",G20&gt;0)</formula>
    </cfRule>
  </conditionalFormatting>
  <conditionalFormatting sqref="G21">
    <cfRule type="expression" priority="579" dxfId="5" stopIfTrue="1">
      <formula>AND(G21="",G20&gt;0)</formula>
    </cfRule>
  </conditionalFormatting>
  <conditionalFormatting sqref="I21">
    <cfRule type="expression" priority="578" dxfId="5" stopIfTrue="1">
      <formula>AND(I21="",I20&gt;0)</formula>
    </cfRule>
  </conditionalFormatting>
  <conditionalFormatting sqref="D23:G23">
    <cfRule type="expression" priority="572" dxfId="66" stopIfTrue="1">
      <formula>$B21="共通男子"</formula>
    </cfRule>
    <cfRule type="expression" priority="573" dxfId="67" stopIfTrue="1">
      <formula>$B21="共通女子"</formula>
    </cfRule>
    <cfRule type="expression" priority="574" dxfId="66" stopIfTrue="1">
      <formula>$B21="男女混合"</formula>
    </cfRule>
  </conditionalFormatting>
  <conditionalFormatting sqref="H23:I23">
    <cfRule type="expression" priority="575" dxfId="79" stopIfTrue="1">
      <formula>$B21="男子"</formula>
    </cfRule>
    <cfRule type="expression" priority="576" dxfId="79" stopIfTrue="1">
      <formula>$B21="女子"</formula>
    </cfRule>
    <cfRule type="expression" priority="577" dxfId="66" stopIfTrue="1">
      <formula>$B21="男女混合"</formula>
    </cfRule>
  </conditionalFormatting>
  <conditionalFormatting sqref="D23">
    <cfRule type="expression" priority="571" dxfId="5" stopIfTrue="1">
      <formula>AND(D23="",E22&gt;0)</formula>
    </cfRule>
  </conditionalFormatting>
  <conditionalFormatting sqref="E23">
    <cfRule type="expression" priority="570" dxfId="5" stopIfTrue="1">
      <formula>AND(E23="",E22&gt;0)</formula>
    </cfRule>
  </conditionalFormatting>
  <conditionalFormatting sqref="F23">
    <cfRule type="expression" priority="569" dxfId="5" stopIfTrue="1">
      <formula>AND(F23="",G22&gt;0)</formula>
    </cfRule>
  </conditionalFormatting>
  <conditionalFormatting sqref="G23">
    <cfRule type="expression" priority="568" dxfId="5" stopIfTrue="1">
      <formula>AND(G23="",G22&gt;0)</formula>
    </cfRule>
  </conditionalFormatting>
  <conditionalFormatting sqref="H23">
    <cfRule type="expression" priority="567" dxfId="5" stopIfTrue="1">
      <formula>AND(H23="",I22&gt;0)</formula>
    </cfRule>
  </conditionalFormatting>
  <conditionalFormatting sqref="I23">
    <cfRule type="expression" priority="566" dxfId="5" stopIfTrue="1">
      <formula>AND(I23="",I22&gt;0)</formula>
    </cfRule>
  </conditionalFormatting>
  <conditionalFormatting sqref="I42">
    <cfRule type="expression" priority="467" dxfId="79" stopIfTrue="1">
      <formula>$B41="女子"</formula>
    </cfRule>
    <cfRule type="expression" priority="468" dxfId="591" stopIfTrue="1">
      <formula>$B41="男子"</formula>
    </cfRule>
    <cfRule type="expression" priority="469" dxfId="66" stopIfTrue="1">
      <formula>$B41="混合"</formula>
    </cfRule>
  </conditionalFormatting>
  <conditionalFormatting sqref="E42 G42">
    <cfRule type="expression" priority="470" dxfId="66" stopIfTrue="1">
      <formula>$B41="男子"</formula>
    </cfRule>
    <cfRule type="expression" priority="471" dxfId="67" stopIfTrue="1">
      <formula>$B41="女子"</formula>
    </cfRule>
    <cfRule type="expression" priority="472" dxfId="66" stopIfTrue="1">
      <formula>$B41="混合"</formula>
    </cfRule>
  </conditionalFormatting>
  <conditionalFormatting sqref="D41:I41">
    <cfRule type="expression" priority="473" dxfId="66" stopIfTrue="1">
      <formula>$B41="男子"</formula>
    </cfRule>
    <cfRule type="expression" priority="474" dxfId="67" stopIfTrue="1">
      <formula>$B41="女子"</formula>
    </cfRule>
    <cfRule type="expression" priority="475" dxfId="67" stopIfTrue="1">
      <formula>$B41="混合"</formula>
    </cfRule>
  </conditionalFormatting>
  <conditionalFormatting sqref="E40 G40 I40">
    <cfRule type="expression" priority="476" dxfId="66" stopIfTrue="1">
      <formula>$B41="男子"</formula>
    </cfRule>
    <cfRule type="expression" priority="477" dxfId="67" stopIfTrue="1">
      <formula>$B41="女子"</formula>
    </cfRule>
    <cfRule type="expression" priority="478" dxfId="67" stopIfTrue="1">
      <formula>$B41="混合"</formula>
    </cfRule>
  </conditionalFormatting>
  <conditionalFormatting sqref="D41">
    <cfRule type="expression" priority="466" dxfId="5" stopIfTrue="1">
      <formula>AND(D41="",E40&gt;0)</formula>
    </cfRule>
  </conditionalFormatting>
  <conditionalFormatting sqref="E41">
    <cfRule type="expression" priority="465" dxfId="5" stopIfTrue="1">
      <formula>AND(E41="",E40&gt;0)</formula>
    </cfRule>
  </conditionalFormatting>
  <conditionalFormatting sqref="F41 H41">
    <cfRule type="expression" priority="464" dxfId="5" stopIfTrue="1">
      <formula>AND(F41="",G40&gt;0)</formula>
    </cfRule>
  </conditionalFormatting>
  <conditionalFormatting sqref="G41">
    <cfRule type="expression" priority="463" dxfId="5" stopIfTrue="1">
      <formula>AND(G41="",G40&gt;0)</formula>
    </cfRule>
  </conditionalFormatting>
  <conditionalFormatting sqref="I41">
    <cfRule type="expression" priority="462" dxfId="5" stopIfTrue="1">
      <formula>AND(I41="",I40&gt;0)</formula>
    </cfRule>
  </conditionalFormatting>
  <conditionalFormatting sqref="D43:G43">
    <cfRule type="expression" priority="456" dxfId="66" stopIfTrue="1">
      <formula>$B41="男子"</formula>
    </cfRule>
    <cfRule type="expression" priority="457" dxfId="67" stopIfTrue="1">
      <formula>$B41="女子"</formula>
    </cfRule>
    <cfRule type="expression" priority="458" dxfId="66" stopIfTrue="1">
      <formula>$B41="混合"</formula>
    </cfRule>
  </conditionalFormatting>
  <conditionalFormatting sqref="H43:I43">
    <cfRule type="expression" priority="459" dxfId="79" stopIfTrue="1">
      <formula>$B41="男子"</formula>
    </cfRule>
    <cfRule type="expression" priority="460" dxfId="79" stopIfTrue="1">
      <formula>$B41="女子"</formula>
    </cfRule>
    <cfRule type="expression" priority="461" dxfId="66" stopIfTrue="1">
      <formula>$B41="混合"</formula>
    </cfRule>
  </conditionalFormatting>
  <conditionalFormatting sqref="D43">
    <cfRule type="expression" priority="455" dxfId="5" stopIfTrue="1">
      <formula>AND(D43="",E42&gt;0)</formula>
    </cfRule>
  </conditionalFormatting>
  <conditionalFormatting sqref="E43">
    <cfRule type="expression" priority="454" dxfId="5" stopIfTrue="1">
      <formula>AND(E43="",E42&gt;0)</formula>
    </cfRule>
  </conditionalFormatting>
  <conditionalFormatting sqref="F43">
    <cfRule type="expression" priority="453" dxfId="5" stopIfTrue="1">
      <formula>AND(F43="",G42&gt;0)</formula>
    </cfRule>
  </conditionalFormatting>
  <conditionalFormatting sqref="G43">
    <cfRule type="expression" priority="452" dxfId="5" stopIfTrue="1">
      <formula>AND(G43="",G42&gt;0)</formula>
    </cfRule>
  </conditionalFormatting>
  <conditionalFormatting sqref="H43">
    <cfRule type="expression" priority="451" dxfId="5" stopIfTrue="1">
      <formula>AND(H43="",I42&gt;0)</formula>
    </cfRule>
  </conditionalFormatting>
  <conditionalFormatting sqref="I43">
    <cfRule type="expression" priority="450" dxfId="5" stopIfTrue="1">
      <formula>AND(I43="",I42&gt;0)</formula>
    </cfRule>
  </conditionalFormatting>
  <conditionalFormatting sqref="I47">
    <cfRule type="expression" priority="438" dxfId="79" stopIfTrue="1">
      <formula>$B46="女子"</formula>
    </cfRule>
    <cfRule type="expression" priority="439" dxfId="591" stopIfTrue="1">
      <formula>$B46="男子"</formula>
    </cfRule>
    <cfRule type="expression" priority="440" dxfId="66" stopIfTrue="1">
      <formula>$B46="混合"</formula>
    </cfRule>
  </conditionalFormatting>
  <conditionalFormatting sqref="E47 G47">
    <cfRule type="expression" priority="441" dxfId="66" stopIfTrue="1">
      <formula>$B46="男子"</formula>
    </cfRule>
    <cfRule type="expression" priority="442" dxfId="67" stopIfTrue="1">
      <formula>$B46="女子"</formula>
    </cfRule>
    <cfRule type="expression" priority="443" dxfId="66" stopIfTrue="1">
      <formula>$B46="混合"</formula>
    </cfRule>
  </conditionalFormatting>
  <conditionalFormatting sqref="D46:I46">
    <cfRule type="expression" priority="444" dxfId="66" stopIfTrue="1">
      <formula>$B46="男子"</formula>
    </cfRule>
    <cfRule type="expression" priority="445" dxfId="67" stopIfTrue="1">
      <formula>$B46="女子"</formula>
    </cfRule>
    <cfRule type="expression" priority="446" dxfId="67" stopIfTrue="1">
      <formula>$B46="混合"</formula>
    </cfRule>
  </conditionalFormatting>
  <conditionalFormatting sqref="E45 G45 I45">
    <cfRule type="expression" priority="447" dxfId="66" stopIfTrue="1">
      <formula>$B46="男子"</formula>
    </cfRule>
    <cfRule type="expression" priority="448" dxfId="67" stopIfTrue="1">
      <formula>$B46="女子"</formula>
    </cfRule>
    <cfRule type="expression" priority="449" dxfId="67" stopIfTrue="1">
      <formula>$B46="混合"</formula>
    </cfRule>
  </conditionalFormatting>
  <conditionalFormatting sqref="D46">
    <cfRule type="expression" priority="437" dxfId="5" stopIfTrue="1">
      <formula>AND(D46="",E45&gt;0)</formula>
    </cfRule>
  </conditionalFormatting>
  <conditionalFormatting sqref="E46">
    <cfRule type="expression" priority="436" dxfId="5" stopIfTrue="1">
      <formula>AND(E46="",E45&gt;0)</formula>
    </cfRule>
  </conditionalFormatting>
  <conditionalFormatting sqref="F46 H46">
    <cfRule type="expression" priority="435" dxfId="5" stopIfTrue="1">
      <formula>AND(F46="",G45&gt;0)</formula>
    </cfRule>
  </conditionalFormatting>
  <conditionalFormatting sqref="G46">
    <cfRule type="expression" priority="434" dxfId="5" stopIfTrue="1">
      <formula>AND(G46="",G45&gt;0)</formula>
    </cfRule>
  </conditionalFormatting>
  <conditionalFormatting sqref="I46">
    <cfRule type="expression" priority="433" dxfId="5" stopIfTrue="1">
      <formula>AND(I46="",I45&gt;0)</formula>
    </cfRule>
  </conditionalFormatting>
  <conditionalFormatting sqref="D48:G48">
    <cfRule type="expression" priority="427" dxfId="66" stopIfTrue="1">
      <formula>$B46="男子"</formula>
    </cfRule>
    <cfRule type="expression" priority="428" dxfId="67" stopIfTrue="1">
      <formula>$B46="女子"</formula>
    </cfRule>
    <cfRule type="expression" priority="429" dxfId="66" stopIfTrue="1">
      <formula>$B46="混合"</formula>
    </cfRule>
  </conditionalFormatting>
  <conditionalFormatting sqref="H48:I48">
    <cfRule type="expression" priority="430" dxfId="79" stopIfTrue="1">
      <formula>$B46="男子"</formula>
    </cfRule>
    <cfRule type="expression" priority="431" dxfId="79" stopIfTrue="1">
      <formula>$B46="女子"</formula>
    </cfRule>
    <cfRule type="expression" priority="432" dxfId="66" stopIfTrue="1">
      <formula>$B46="混合"</formula>
    </cfRule>
  </conditionalFormatting>
  <conditionalFormatting sqref="D48">
    <cfRule type="expression" priority="426" dxfId="5" stopIfTrue="1">
      <formula>AND(D48="",E47&gt;0)</formula>
    </cfRule>
  </conditionalFormatting>
  <conditionalFormatting sqref="E48">
    <cfRule type="expression" priority="425" dxfId="5" stopIfTrue="1">
      <formula>AND(E48="",E47&gt;0)</formula>
    </cfRule>
  </conditionalFormatting>
  <conditionalFormatting sqref="F48">
    <cfRule type="expression" priority="424" dxfId="5" stopIfTrue="1">
      <formula>AND(F48="",G47&gt;0)</formula>
    </cfRule>
  </conditionalFormatting>
  <conditionalFormatting sqref="G48">
    <cfRule type="expression" priority="423" dxfId="5" stopIfTrue="1">
      <formula>AND(G48="",G47&gt;0)</formula>
    </cfRule>
  </conditionalFormatting>
  <conditionalFormatting sqref="H48">
    <cfRule type="expression" priority="422" dxfId="5" stopIfTrue="1">
      <formula>AND(H48="",I47&gt;0)</formula>
    </cfRule>
  </conditionalFormatting>
  <conditionalFormatting sqref="I48">
    <cfRule type="expression" priority="421" dxfId="5" stopIfTrue="1">
      <formula>AND(I48="",I47&gt;0)</formula>
    </cfRule>
  </conditionalFormatting>
  <conditionalFormatting sqref="I52">
    <cfRule type="expression" priority="409" dxfId="79" stopIfTrue="1">
      <formula>$B51="女子"</formula>
    </cfRule>
    <cfRule type="expression" priority="410" dxfId="591" stopIfTrue="1">
      <formula>$B51="男子"</formula>
    </cfRule>
    <cfRule type="expression" priority="411" dxfId="66" stopIfTrue="1">
      <formula>$B51="混合"</formula>
    </cfRule>
  </conditionalFormatting>
  <conditionalFormatting sqref="E52 G52">
    <cfRule type="expression" priority="412" dxfId="66" stopIfTrue="1">
      <formula>$B51="男子"</formula>
    </cfRule>
    <cfRule type="expression" priority="413" dxfId="67" stopIfTrue="1">
      <formula>$B51="女子"</formula>
    </cfRule>
    <cfRule type="expression" priority="414" dxfId="66" stopIfTrue="1">
      <formula>$B51="混合"</formula>
    </cfRule>
  </conditionalFormatting>
  <conditionalFormatting sqref="D51:I51">
    <cfRule type="expression" priority="415" dxfId="66" stopIfTrue="1">
      <formula>$B51="男子"</formula>
    </cfRule>
    <cfRule type="expression" priority="416" dxfId="67" stopIfTrue="1">
      <formula>$B51="女子"</formula>
    </cfRule>
    <cfRule type="expression" priority="417" dxfId="67" stopIfTrue="1">
      <formula>$B51="混合"</formula>
    </cfRule>
  </conditionalFormatting>
  <conditionalFormatting sqref="E50 G50 I50">
    <cfRule type="expression" priority="418" dxfId="66" stopIfTrue="1">
      <formula>$B51="男子"</formula>
    </cfRule>
    <cfRule type="expression" priority="419" dxfId="67" stopIfTrue="1">
      <formula>$B51="女子"</formula>
    </cfRule>
    <cfRule type="expression" priority="420" dxfId="67" stopIfTrue="1">
      <formula>$B51="混合"</formula>
    </cfRule>
  </conditionalFormatting>
  <conditionalFormatting sqref="D51">
    <cfRule type="expression" priority="408" dxfId="5" stopIfTrue="1">
      <formula>AND(D51="",E50&gt;0)</formula>
    </cfRule>
  </conditionalFormatting>
  <conditionalFormatting sqref="E51">
    <cfRule type="expression" priority="407" dxfId="5" stopIfTrue="1">
      <formula>AND(E51="",E50&gt;0)</formula>
    </cfRule>
  </conditionalFormatting>
  <conditionalFormatting sqref="F51 H51">
    <cfRule type="expression" priority="406" dxfId="5" stopIfTrue="1">
      <formula>AND(F51="",G50&gt;0)</formula>
    </cfRule>
  </conditionalFormatting>
  <conditionalFormatting sqref="G51">
    <cfRule type="expression" priority="405" dxfId="5" stopIfTrue="1">
      <formula>AND(G51="",G50&gt;0)</formula>
    </cfRule>
  </conditionalFormatting>
  <conditionalFormatting sqref="I51">
    <cfRule type="expression" priority="404" dxfId="5" stopIfTrue="1">
      <formula>AND(I51="",I50&gt;0)</formula>
    </cfRule>
  </conditionalFormatting>
  <conditionalFormatting sqref="D53:G53">
    <cfRule type="expression" priority="398" dxfId="66" stopIfTrue="1">
      <formula>$B51="男子"</formula>
    </cfRule>
    <cfRule type="expression" priority="399" dxfId="67" stopIfTrue="1">
      <formula>$B51="女子"</formula>
    </cfRule>
    <cfRule type="expression" priority="400" dxfId="66" stopIfTrue="1">
      <formula>$B51="混合"</formula>
    </cfRule>
  </conditionalFormatting>
  <conditionalFormatting sqref="H53:I53">
    <cfRule type="expression" priority="401" dxfId="79" stopIfTrue="1">
      <formula>$B51="男子"</formula>
    </cfRule>
    <cfRule type="expression" priority="402" dxfId="79" stopIfTrue="1">
      <formula>$B51="女子"</formula>
    </cfRule>
    <cfRule type="expression" priority="403" dxfId="66" stopIfTrue="1">
      <formula>$B51="混合"</formula>
    </cfRule>
  </conditionalFormatting>
  <conditionalFormatting sqref="D53">
    <cfRule type="expression" priority="397" dxfId="5" stopIfTrue="1">
      <formula>AND(D53="",E52&gt;0)</formula>
    </cfRule>
  </conditionalFormatting>
  <conditionalFormatting sqref="E53">
    <cfRule type="expression" priority="396" dxfId="5" stopIfTrue="1">
      <formula>AND(E53="",E52&gt;0)</formula>
    </cfRule>
  </conditionalFormatting>
  <conditionalFormatting sqref="F53">
    <cfRule type="expression" priority="395" dxfId="5" stopIfTrue="1">
      <formula>AND(F53="",G52&gt;0)</formula>
    </cfRule>
  </conditionalFormatting>
  <conditionalFormatting sqref="G53">
    <cfRule type="expression" priority="394" dxfId="5" stopIfTrue="1">
      <formula>AND(G53="",G52&gt;0)</formula>
    </cfRule>
  </conditionalFormatting>
  <conditionalFormatting sqref="H53">
    <cfRule type="expression" priority="393" dxfId="5" stopIfTrue="1">
      <formula>AND(H53="",I52&gt;0)</formula>
    </cfRule>
  </conditionalFormatting>
  <conditionalFormatting sqref="I53">
    <cfRule type="expression" priority="392" dxfId="5" stopIfTrue="1">
      <formula>AND(I53="",I52&gt;0)</formula>
    </cfRule>
  </conditionalFormatting>
  <conditionalFormatting sqref="I57">
    <cfRule type="expression" priority="380" dxfId="79" stopIfTrue="1">
      <formula>$B56="女子"</formula>
    </cfRule>
    <cfRule type="expression" priority="381" dxfId="591" stopIfTrue="1">
      <formula>$B56="男子"</formula>
    </cfRule>
    <cfRule type="expression" priority="382" dxfId="66" stopIfTrue="1">
      <formula>$B56="混合"</formula>
    </cfRule>
  </conditionalFormatting>
  <conditionalFormatting sqref="E57 G57">
    <cfRule type="expression" priority="383" dxfId="66" stopIfTrue="1">
      <formula>$B56="男子"</formula>
    </cfRule>
    <cfRule type="expression" priority="384" dxfId="67" stopIfTrue="1">
      <formula>$B56="女子"</formula>
    </cfRule>
    <cfRule type="expression" priority="385" dxfId="66" stopIfTrue="1">
      <formula>$B56="混合"</formula>
    </cfRule>
  </conditionalFormatting>
  <conditionalFormatting sqref="D56:I56">
    <cfRule type="expression" priority="386" dxfId="66" stopIfTrue="1">
      <formula>$B56="男子"</formula>
    </cfRule>
    <cfRule type="expression" priority="387" dxfId="67" stopIfTrue="1">
      <formula>$B56="女子"</formula>
    </cfRule>
    <cfRule type="expression" priority="388" dxfId="67" stopIfTrue="1">
      <formula>$B56="混合"</formula>
    </cfRule>
  </conditionalFormatting>
  <conditionalFormatting sqref="E55 G55 I55">
    <cfRule type="expression" priority="389" dxfId="66" stopIfTrue="1">
      <formula>$B56="男子"</formula>
    </cfRule>
    <cfRule type="expression" priority="390" dxfId="67" stopIfTrue="1">
      <formula>$B56="女子"</formula>
    </cfRule>
    <cfRule type="expression" priority="391" dxfId="67" stopIfTrue="1">
      <formula>$B56="混合"</formula>
    </cfRule>
  </conditionalFormatting>
  <conditionalFormatting sqref="D56">
    <cfRule type="expression" priority="379" dxfId="5" stopIfTrue="1">
      <formula>AND(D56="",E55&gt;0)</formula>
    </cfRule>
  </conditionalFormatting>
  <conditionalFormatting sqref="E56">
    <cfRule type="expression" priority="378" dxfId="5" stopIfTrue="1">
      <formula>AND(E56="",E55&gt;0)</formula>
    </cfRule>
  </conditionalFormatting>
  <conditionalFormatting sqref="F56 H56">
    <cfRule type="expression" priority="377" dxfId="5" stopIfTrue="1">
      <formula>AND(F56="",G55&gt;0)</formula>
    </cfRule>
  </conditionalFormatting>
  <conditionalFormatting sqref="G56">
    <cfRule type="expression" priority="376" dxfId="5" stopIfTrue="1">
      <formula>AND(G56="",G55&gt;0)</formula>
    </cfRule>
  </conditionalFormatting>
  <conditionalFormatting sqref="I56">
    <cfRule type="expression" priority="375" dxfId="5" stopIfTrue="1">
      <formula>AND(I56="",I55&gt;0)</formula>
    </cfRule>
  </conditionalFormatting>
  <conditionalFormatting sqref="D58:G58">
    <cfRule type="expression" priority="369" dxfId="66" stopIfTrue="1">
      <formula>$B56="男子"</formula>
    </cfRule>
    <cfRule type="expression" priority="370" dxfId="67" stopIfTrue="1">
      <formula>$B56="女子"</formula>
    </cfRule>
    <cfRule type="expression" priority="371" dxfId="66" stopIfTrue="1">
      <formula>$B56="混合"</formula>
    </cfRule>
  </conditionalFormatting>
  <conditionalFormatting sqref="H58:I58">
    <cfRule type="expression" priority="372" dxfId="79" stopIfTrue="1">
      <formula>$B56="男子"</formula>
    </cfRule>
    <cfRule type="expression" priority="373" dxfId="79" stopIfTrue="1">
      <formula>$B56="女子"</formula>
    </cfRule>
    <cfRule type="expression" priority="374" dxfId="66" stopIfTrue="1">
      <formula>$B56="混合"</formula>
    </cfRule>
  </conditionalFormatting>
  <conditionalFormatting sqref="D58">
    <cfRule type="expression" priority="368" dxfId="5" stopIfTrue="1">
      <formula>AND(D58="",E57&gt;0)</formula>
    </cfRule>
  </conditionalFormatting>
  <conditionalFormatting sqref="E58">
    <cfRule type="expression" priority="367" dxfId="5" stopIfTrue="1">
      <formula>AND(E58="",E57&gt;0)</formula>
    </cfRule>
  </conditionalFormatting>
  <conditionalFormatting sqref="F58">
    <cfRule type="expression" priority="366" dxfId="5" stopIfTrue="1">
      <formula>AND(F58="",G57&gt;0)</formula>
    </cfRule>
  </conditionalFormatting>
  <conditionalFormatting sqref="G58">
    <cfRule type="expression" priority="365" dxfId="5" stopIfTrue="1">
      <formula>AND(G58="",G57&gt;0)</formula>
    </cfRule>
  </conditionalFormatting>
  <conditionalFormatting sqref="H58">
    <cfRule type="expression" priority="364" dxfId="5" stopIfTrue="1">
      <formula>AND(H58="",I57&gt;0)</formula>
    </cfRule>
  </conditionalFormatting>
  <conditionalFormatting sqref="I58">
    <cfRule type="expression" priority="363" dxfId="5" stopIfTrue="1">
      <formula>AND(I58="",I57&gt;0)</formula>
    </cfRule>
  </conditionalFormatting>
  <conditionalFormatting sqref="I62">
    <cfRule type="expression" priority="351" dxfId="79" stopIfTrue="1">
      <formula>$B61="女子"</formula>
    </cfRule>
    <cfRule type="expression" priority="352" dxfId="591" stopIfTrue="1">
      <formula>$B61="男子"</formula>
    </cfRule>
    <cfRule type="expression" priority="353" dxfId="66" stopIfTrue="1">
      <formula>$B61="混合"</formula>
    </cfRule>
  </conditionalFormatting>
  <conditionalFormatting sqref="E62 G62">
    <cfRule type="expression" priority="354" dxfId="66" stopIfTrue="1">
      <formula>$B61="男子"</formula>
    </cfRule>
    <cfRule type="expression" priority="355" dxfId="67" stopIfTrue="1">
      <formula>$B61="女子"</formula>
    </cfRule>
    <cfRule type="expression" priority="356" dxfId="66" stopIfTrue="1">
      <formula>$B61="混合"</formula>
    </cfRule>
  </conditionalFormatting>
  <conditionalFormatting sqref="D61:I61">
    <cfRule type="expression" priority="357" dxfId="66" stopIfTrue="1">
      <formula>$B61="男子"</formula>
    </cfRule>
    <cfRule type="expression" priority="358" dxfId="67" stopIfTrue="1">
      <formula>$B61="女子"</formula>
    </cfRule>
    <cfRule type="expression" priority="359" dxfId="67" stopIfTrue="1">
      <formula>$B61="混合"</formula>
    </cfRule>
  </conditionalFormatting>
  <conditionalFormatting sqref="E60 G60 I60">
    <cfRule type="expression" priority="360" dxfId="66" stopIfTrue="1">
      <formula>$B61="男子"</formula>
    </cfRule>
    <cfRule type="expression" priority="361" dxfId="67" stopIfTrue="1">
      <formula>$B61="女子"</formula>
    </cfRule>
    <cfRule type="expression" priority="362" dxfId="67" stopIfTrue="1">
      <formula>$B61="混合"</formula>
    </cfRule>
  </conditionalFormatting>
  <conditionalFormatting sqref="D61">
    <cfRule type="expression" priority="350" dxfId="5" stopIfTrue="1">
      <formula>AND(D61="",E60&gt;0)</formula>
    </cfRule>
  </conditionalFormatting>
  <conditionalFormatting sqref="E61">
    <cfRule type="expression" priority="349" dxfId="5" stopIfTrue="1">
      <formula>AND(E61="",E60&gt;0)</formula>
    </cfRule>
  </conditionalFormatting>
  <conditionalFormatting sqref="F61 H61">
    <cfRule type="expression" priority="348" dxfId="5" stopIfTrue="1">
      <formula>AND(F61="",G60&gt;0)</formula>
    </cfRule>
  </conditionalFormatting>
  <conditionalFormatting sqref="G61">
    <cfRule type="expression" priority="347" dxfId="5" stopIfTrue="1">
      <formula>AND(G61="",G60&gt;0)</formula>
    </cfRule>
  </conditionalFormatting>
  <conditionalFormatting sqref="I61">
    <cfRule type="expression" priority="346" dxfId="5" stopIfTrue="1">
      <formula>AND(I61="",I60&gt;0)</formula>
    </cfRule>
  </conditionalFormatting>
  <conditionalFormatting sqref="D63:G63">
    <cfRule type="expression" priority="340" dxfId="66" stopIfTrue="1">
      <formula>$B61="男子"</formula>
    </cfRule>
    <cfRule type="expression" priority="341" dxfId="67" stopIfTrue="1">
      <formula>$B61="女子"</formula>
    </cfRule>
    <cfRule type="expression" priority="342" dxfId="66" stopIfTrue="1">
      <formula>$B61="混合"</formula>
    </cfRule>
  </conditionalFormatting>
  <conditionalFormatting sqref="H63:I63">
    <cfRule type="expression" priority="343" dxfId="79" stopIfTrue="1">
      <formula>$B61="男子"</formula>
    </cfRule>
    <cfRule type="expression" priority="344" dxfId="79" stopIfTrue="1">
      <formula>$B61="女子"</formula>
    </cfRule>
    <cfRule type="expression" priority="345" dxfId="66" stopIfTrue="1">
      <formula>$B61="混合"</formula>
    </cfRule>
  </conditionalFormatting>
  <conditionalFormatting sqref="D63">
    <cfRule type="expression" priority="339" dxfId="5" stopIfTrue="1">
      <formula>AND(D63="",E62&gt;0)</formula>
    </cfRule>
  </conditionalFormatting>
  <conditionalFormatting sqref="E63">
    <cfRule type="expression" priority="338" dxfId="5" stopIfTrue="1">
      <formula>AND(E63="",E62&gt;0)</formula>
    </cfRule>
  </conditionalFormatting>
  <conditionalFormatting sqref="F63">
    <cfRule type="expression" priority="337" dxfId="5" stopIfTrue="1">
      <formula>AND(F63="",G62&gt;0)</formula>
    </cfRule>
  </conditionalFormatting>
  <conditionalFormatting sqref="G63">
    <cfRule type="expression" priority="336" dxfId="5" stopIfTrue="1">
      <formula>AND(G63="",G62&gt;0)</formula>
    </cfRule>
  </conditionalFormatting>
  <conditionalFormatting sqref="H63">
    <cfRule type="expression" priority="335" dxfId="5" stopIfTrue="1">
      <formula>AND(H63="",I62&gt;0)</formula>
    </cfRule>
  </conditionalFormatting>
  <conditionalFormatting sqref="I63">
    <cfRule type="expression" priority="334" dxfId="5" stopIfTrue="1">
      <formula>AND(I63="",I62&gt;0)</formula>
    </cfRule>
  </conditionalFormatting>
  <conditionalFormatting sqref="I67">
    <cfRule type="expression" priority="322" dxfId="79" stopIfTrue="1">
      <formula>$B66="女子"</formula>
    </cfRule>
    <cfRule type="expression" priority="323" dxfId="591" stopIfTrue="1">
      <formula>$B66="男子"</formula>
    </cfRule>
    <cfRule type="expression" priority="324" dxfId="66" stopIfTrue="1">
      <formula>$B66="混合"</formula>
    </cfRule>
  </conditionalFormatting>
  <conditionalFormatting sqref="E67 G67">
    <cfRule type="expression" priority="325" dxfId="66" stopIfTrue="1">
      <formula>$B66="男子"</formula>
    </cfRule>
    <cfRule type="expression" priority="326" dxfId="67" stopIfTrue="1">
      <formula>$B66="女子"</formula>
    </cfRule>
    <cfRule type="expression" priority="327" dxfId="66" stopIfTrue="1">
      <formula>$B66="混合"</formula>
    </cfRule>
  </conditionalFormatting>
  <conditionalFormatting sqref="D66:I66">
    <cfRule type="expression" priority="328" dxfId="66" stopIfTrue="1">
      <formula>$B66="男子"</formula>
    </cfRule>
    <cfRule type="expression" priority="329" dxfId="67" stopIfTrue="1">
      <formula>$B66="女子"</formula>
    </cfRule>
    <cfRule type="expression" priority="330" dxfId="67" stopIfTrue="1">
      <formula>$B66="混合"</formula>
    </cfRule>
  </conditionalFormatting>
  <conditionalFormatting sqref="E65 G65 I65">
    <cfRule type="expression" priority="331" dxfId="66" stopIfTrue="1">
      <formula>$B66="男子"</formula>
    </cfRule>
    <cfRule type="expression" priority="332" dxfId="67" stopIfTrue="1">
      <formula>$B66="女子"</formula>
    </cfRule>
    <cfRule type="expression" priority="333" dxfId="67" stopIfTrue="1">
      <formula>$B66="混合"</formula>
    </cfRule>
  </conditionalFormatting>
  <conditionalFormatting sqref="D66">
    <cfRule type="expression" priority="321" dxfId="5" stopIfTrue="1">
      <formula>AND(D66="",E65&gt;0)</formula>
    </cfRule>
  </conditionalFormatting>
  <conditionalFormatting sqref="E66">
    <cfRule type="expression" priority="320" dxfId="5" stopIfTrue="1">
      <formula>AND(E66="",E65&gt;0)</formula>
    </cfRule>
  </conditionalFormatting>
  <conditionalFormatting sqref="F66 H66">
    <cfRule type="expression" priority="319" dxfId="5" stopIfTrue="1">
      <formula>AND(F66="",G65&gt;0)</formula>
    </cfRule>
  </conditionalFormatting>
  <conditionalFormatting sqref="G66">
    <cfRule type="expression" priority="318" dxfId="5" stopIfTrue="1">
      <formula>AND(G66="",G65&gt;0)</formula>
    </cfRule>
  </conditionalFormatting>
  <conditionalFormatting sqref="I66">
    <cfRule type="expression" priority="317" dxfId="5" stopIfTrue="1">
      <formula>AND(I66="",I65&gt;0)</formula>
    </cfRule>
  </conditionalFormatting>
  <conditionalFormatting sqref="D68:G68">
    <cfRule type="expression" priority="311" dxfId="66" stopIfTrue="1">
      <formula>$B66="男子"</formula>
    </cfRule>
    <cfRule type="expression" priority="312" dxfId="67" stopIfTrue="1">
      <formula>$B66="女子"</formula>
    </cfRule>
    <cfRule type="expression" priority="313" dxfId="66" stopIfTrue="1">
      <formula>$B66="混合"</formula>
    </cfRule>
  </conditionalFormatting>
  <conditionalFormatting sqref="H68:I68">
    <cfRule type="expression" priority="314" dxfId="79" stopIfTrue="1">
      <formula>$B66="男子"</formula>
    </cfRule>
    <cfRule type="expression" priority="315" dxfId="79" stopIfTrue="1">
      <formula>$B66="女子"</formula>
    </cfRule>
    <cfRule type="expression" priority="316" dxfId="66" stopIfTrue="1">
      <formula>$B66="混合"</formula>
    </cfRule>
  </conditionalFormatting>
  <conditionalFormatting sqref="D68">
    <cfRule type="expression" priority="310" dxfId="5" stopIfTrue="1">
      <formula>AND(D68="",E67&gt;0)</formula>
    </cfRule>
  </conditionalFormatting>
  <conditionalFormatting sqref="E68">
    <cfRule type="expression" priority="309" dxfId="5" stopIfTrue="1">
      <formula>AND(E68="",E67&gt;0)</formula>
    </cfRule>
  </conditionalFormatting>
  <conditionalFormatting sqref="F68">
    <cfRule type="expression" priority="308" dxfId="5" stopIfTrue="1">
      <formula>AND(F68="",G67&gt;0)</formula>
    </cfRule>
  </conditionalFormatting>
  <conditionalFormatting sqref="G68">
    <cfRule type="expression" priority="307" dxfId="5" stopIfTrue="1">
      <formula>AND(G68="",G67&gt;0)</formula>
    </cfRule>
  </conditionalFormatting>
  <conditionalFormatting sqref="H68">
    <cfRule type="expression" priority="306" dxfId="5" stopIfTrue="1">
      <formula>AND(H68="",I67&gt;0)</formula>
    </cfRule>
  </conditionalFormatting>
  <conditionalFormatting sqref="I68">
    <cfRule type="expression" priority="305" dxfId="5" stopIfTrue="1">
      <formula>AND(I68="",I67&gt;0)</formula>
    </cfRule>
  </conditionalFormatting>
  <conditionalFormatting sqref="F11">
    <cfRule type="expression" priority="276" dxfId="5" stopIfTrue="1">
      <formula>AND(F11="",G10&gt;0)</formula>
    </cfRule>
  </conditionalFormatting>
  <conditionalFormatting sqref="E17 G17">
    <cfRule type="expression" priority="267" dxfId="66" stopIfTrue="1">
      <formula>$B16="共通男子"</formula>
    </cfRule>
    <cfRule type="expression" priority="268" dxfId="67" stopIfTrue="1">
      <formula>$B16="共通女子"</formula>
    </cfRule>
    <cfRule type="expression" priority="269" dxfId="66" stopIfTrue="1">
      <formula>$B16="男女混合"</formula>
    </cfRule>
  </conditionalFormatting>
  <conditionalFormatting sqref="D16:I16">
    <cfRule type="expression" priority="270" dxfId="66" stopIfTrue="1">
      <formula>$B16="共通男子"</formula>
    </cfRule>
    <cfRule type="expression" priority="271" dxfId="67" stopIfTrue="1">
      <formula>$B16="共通女子"</formula>
    </cfRule>
    <cfRule type="expression" priority="272" dxfId="67" stopIfTrue="1">
      <formula>$B16="男女混合"</formula>
    </cfRule>
  </conditionalFormatting>
  <conditionalFormatting sqref="E15 G15 I15">
    <cfRule type="expression" priority="273" dxfId="66" stopIfTrue="1">
      <formula>$B16="共通男子"</formula>
    </cfRule>
    <cfRule type="expression" priority="274" dxfId="67" stopIfTrue="1">
      <formula>$B16="共通女子"</formula>
    </cfRule>
    <cfRule type="expression" priority="275" dxfId="67" stopIfTrue="1">
      <formula>$B16="男女混合"</formula>
    </cfRule>
  </conditionalFormatting>
  <conditionalFormatting sqref="D16">
    <cfRule type="expression" priority="266" dxfId="5" stopIfTrue="1">
      <formula>AND(D16="",E15&gt;0)</formula>
    </cfRule>
  </conditionalFormatting>
  <conditionalFormatting sqref="E16">
    <cfRule type="expression" priority="265" dxfId="5" stopIfTrue="1">
      <formula>AND(E16="",E15&gt;0)</formula>
    </cfRule>
  </conditionalFormatting>
  <conditionalFormatting sqref="F16 H16">
    <cfRule type="expression" priority="264" dxfId="5" stopIfTrue="1">
      <formula>AND(F16="",G15&gt;0)</formula>
    </cfRule>
  </conditionalFormatting>
  <conditionalFormatting sqref="G16">
    <cfRule type="expression" priority="263" dxfId="5" stopIfTrue="1">
      <formula>AND(G16="",G15&gt;0)</formula>
    </cfRule>
  </conditionalFormatting>
  <conditionalFormatting sqref="I16">
    <cfRule type="expression" priority="262" dxfId="5" stopIfTrue="1">
      <formula>AND(I16="",I15&gt;0)</formula>
    </cfRule>
  </conditionalFormatting>
  <conditionalFormatting sqref="D18:G18">
    <cfRule type="expression" priority="259" dxfId="66" stopIfTrue="1">
      <formula>$B16="共通男子"</formula>
    </cfRule>
    <cfRule type="expression" priority="260" dxfId="67" stopIfTrue="1">
      <formula>$B16="共通女子"</formula>
    </cfRule>
    <cfRule type="expression" priority="261" dxfId="66" stopIfTrue="1">
      <formula>$B16="男女混合"</formula>
    </cfRule>
  </conditionalFormatting>
  <conditionalFormatting sqref="D18">
    <cfRule type="expression" priority="258" dxfId="5" stopIfTrue="1">
      <formula>AND(D18="",E17&gt;0)</formula>
    </cfRule>
  </conditionalFormatting>
  <conditionalFormatting sqref="E18">
    <cfRule type="expression" priority="257" dxfId="5" stopIfTrue="1">
      <formula>AND(E18="",E17&gt;0)</formula>
    </cfRule>
  </conditionalFormatting>
  <conditionalFormatting sqref="F18">
    <cfRule type="expression" priority="256" dxfId="5" stopIfTrue="1">
      <formula>AND(F18="",G17&gt;0)</formula>
    </cfRule>
  </conditionalFormatting>
  <conditionalFormatting sqref="G18">
    <cfRule type="expression" priority="255" dxfId="5" stopIfTrue="1">
      <formula>AND(G18="",G17&gt;0)</formula>
    </cfRule>
  </conditionalFormatting>
  <conditionalFormatting sqref="F16">
    <cfRule type="expression" priority="254" dxfId="5" stopIfTrue="1">
      <formula>AND(F16="",G15&gt;0)</formula>
    </cfRule>
  </conditionalFormatting>
  <conditionalFormatting sqref="K13:O13">
    <cfRule type="cellIs" priority="247" dxfId="592" operator="equal" stopIfTrue="1">
      <formula>"ﾅﾝﾊﾞｰｶｰﾄﾞ確認下さい"</formula>
    </cfRule>
  </conditionalFormatting>
  <conditionalFormatting sqref="K11:O11">
    <cfRule type="cellIs" priority="249" dxfId="592" operator="equal" stopIfTrue="1">
      <formula>"ﾅﾝﾊﾞｰｶｰﾄﾞ確認下さい"</formula>
    </cfRule>
  </conditionalFormatting>
  <conditionalFormatting sqref="K10">
    <cfRule type="cellIs" priority="248" dxfId="593" operator="notEqual" stopIfTrue="1">
      <formula>1</formula>
    </cfRule>
  </conditionalFormatting>
  <conditionalFormatting sqref="K12">
    <cfRule type="cellIs" priority="246" dxfId="593" operator="notEqual" stopIfTrue="1">
      <formula>1</formula>
    </cfRule>
  </conditionalFormatting>
  <conditionalFormatting sqref="B13">
    <cfRule type="expression" priority="243" dxfId="66" stopIfTrue="1">
      <formula>$B11="共通男子"</formula>
    </cfRule>
    <cfRule type="expression" priority="244" dxfId="67" stopIfTrue="1">
      <formula>$B11="共通女子"</formula>
    </cfRule>
    <cfRule type="expression" priority="245" dxfId="66" stopIfTrue="1">
      <formula>$B11="男女混合"</formula>
    </cfRule>
  </conditionalFormatting>
  <conditionalFormatting sqref="C13">
    <cfRule type="expression" priority="239" dxfId="66" stopIfTrue="1">
      <formula>$B11="共通男子"</formula>
    </cfRule>
    <cfRule type="expression" priority="240" dxfId="67" stopIfTrue="1">
      <formula>$B11="共通女子"</formula>
    </cfRule>
    <cfRule type="expression" priority="241" dxfId="66" stopIfTrue="1">
      <formula>$B11="男女混合"</formula>
    </cfRule>
  </conditionalFormatting>
  <conditionalFormatting sqref="B18">
    <cfRule type="expression" priority="236" dxfId="66" stopIfTrue="1">
      <formula>$B16="共通男子"</formula>
    </cfRule>
    <cfRule type="expression" priority="237" dxfId="67" stopIfTrue="1">
      <formula>$B16="共通女子"</formula>
    </cfRule>
    <cfRule type="expression" priority="238" dxfId="66" stopIfTrue="1">
      <formula>$B16="男女混合"</formula>
    </cfRule>
  </conditionalFormatting>
  <conditionalFormatting sqref="C18">
    <cfRule type="expression" priority="233" dxfId="66" stopIfTrue="1">
      <formula>$B16="共通男子"</formula>
    </cfRule>
    <cfRule type="expression" priority="234" dxfId="67" stopIfTrue="1">
      <formula>$B16="共通女子"</formula>
    </cfRule>
    <cfRule type="expression" priority="235" dxfId="66" stopIfTrue="1">
      <formula>$B16="男女混合"</formula>
    </cfRule>
  </conditionalFormatting>
  <conditionalFormatting sqref="B23">
    <cfRule type="expression" priority="230" dxfId="66" stopIfTrue="1">
      <formula>$B21="共通男子"</formula>
    </cfRule>
    <cfRule type="expression" priority="231" dxfId="67" stopIfTrue="1">
      <formula>$B21="共通女子"</formula>
    </cfRule>
    <cfRule type="expression" priority="232" dxfId="66" stopIfTrue="1">
      <formula>$B21="男女混合"</formula>
    </cfRule>
  </conditionalFormatting>
  <conditionalFormatting sqref="C23">
    <cfRule type="expression" priority="227" dxfId="66" stopIfTrue="1">
      <formula>$B21="共通男子"</formula>
    </cfRule>
    <cfRule type="expression" priority="228" dxfId="67" stopIfTrue="1">
      <formula>$B21="共通女子"</formula>
    </cfRule>
    <cfRule type="expression" priority="229" dxfId="66" stopIfTrue="1">
      <formula>$B21="男女混合"</formula>
    </cfRule>
  </conditionalFormatting>
  <conditionalFormatting sqref="I12">
    <cfRule type="expression" priority="224" dxfId="79" stopIfTrue="1">
      <formula>$B11="女子"</formula>
    </cfRule>
    <cfRule type="expression" priority="225" dxfId="591" stopIfTrue="1">
      <formula>$B11="男子"</formula>
    </cfRule>
    <cfRule type="expression" priority="226" dxfId="66" stopIfTrue="1">
      <formula>$B11="男女混合"</formula>
    </cfRule>
  </conditionalFormatting>
  <conditionalFormatting sqref="H13:I13">
    <cfRule type="expression" priority="221" dxfId="79" stopIfTrue="1">
      <formula>$B11="男子"</formula>
    </cfRule>
    <cfRule type="expression" priority="222" dxfId="79" stopIfTrue="1">
      <formula>$B11="女子"</formula>
    </cfRule>
    <cfRule type="expression" priority="223" dxfId="66" stopIfTrue="1">
      <formula>$B11="男女混合"</formula>
    </cfRule>
  </conditionalFormatting>
  <conditionalFormatting sqref="H13">
    <cfRule type="expression" priority="220" dxfId="5" stopIfTrue="1">
      <formula>AND(H13="",I12&gt;0)</formula>
    </cfRule>
  </conditionalFormatting>
  <conditionalFormatting sqref="I13">
    <cfRule type="expression" priority="219" dxfId="5" stopIfTrue="1">
      <formula>AND(I13="",I12&gt;0)</formula>
    </cfRule>
  </conditionalFormatting>
  <conditionalFormatting sqref="I17">
    <cfRule type="expression" priority="216" dxfId="79" stopIfTrue="1">
      <formula>$B16="女子"</formula>
    </cfRule>
    <cfRule type="expression" priority="217" dxfId="591" stopIfTrue="1">
      <formula>$B16="男子"</formula>
    </cfRule>
    <cfRule type="expression" priority="218" dxfId="66" stopIfTrue="1">
      <formula>$B16="男女混合"</formula>
    </cfRule>
  </conditionalFormatting>
  <conditionalFormatting sqref="H18:I18">
    <cfRule type="expression" priority="213" dxfId="79" stopIfTrue="1">
      <formula>$B16="男子"</formula>
    </cfRule>
    <cfRule type="expression" priority="214" dxfId="79" stopIfTrue="1">
      <formula>$B16="女子"</formula>
    </cfRule>
    <cfRule type="expression" priority="215" dxfId="66" stopIfTrue="1">
      <formula>$B16="男女混合"</formula>
    </cfRule>
  </conditionalFormatting>
  <conditionalFormatting sqref="H18">
    <cfRule type="expression" priority="212" dxfId="5" stopIfTrue="1">
      <formula>AND(H18="",I17&gt;0)</formula>
    </cfRule>
  </conditionalFormatting>
  <conditionalFormatting sqref="I18">
    <cfRule type="expression" priority="211" dxfId="5" stopIfTrue="1">
      <formula>AND(I18="",I17&gt;0)</formula>
    </cfRule>
  </conditionalFormatting>
  <conditionalFormatting sqref="I27">
    <cfRule type="expression" priority="186" dxfId="79" stopIfTrue="1">
      <formula>$B26="女子"</formula>
    </cfRule>
    <cfRule type="expression" priority="187" dxfId="591" stopIfTrue="1">
      <formula>$B26="男子"</formula>
    </cfRule>
    <cfRule type="expression" priority="188" dxfId="66" stopIfTrue="1">
      <formula>$B26="男女混合"</formula>
    </cfRule>
  </conditionalFormatting>
  <conditionalFormatting sqref="E27 G27">
    <cfRule type="expression" priority="189" dxfId="66" stopIfTrue="1">
      <formula>$B26="共通男子"</formula>
    </cfRule>
    <cfRule type="expression" priority="190" dxfId="67" stopIfTrue="1">
      <formula>$B26="共通女子"</formula>
    </cfRule>
    <cfRule type="expression" priority="191" dxfId="66" stopIfTrue="1">
      <formula>$B26="男女混合"</formula>
    </cfRule>
  </conditionalFormatting>
  <conditionalFormatting sqref="D26:I26">
    <cfRule type="expression" priority="192" dxfId="66" stopIfTrue="1">
      <formula>$B26="共通男子"</formula>
    </cfRule>
    <cfRule type="expression" priority="193" dxfId="67" stopIfTrue="1">
      <formula>$B26="共通女子"</formula>
    </cfRule>
    <cfRule type="expression" priority="194" dxfId="67" stopIfTrue="1">
      <formula>$B26="男女混合"</formula>
    </cfRule>
  </conditionalFormatting>
  <conditionalFormatting sqref="E25 G25 I25">
    <cfRule type="expression" priority="195" dxfId="66" stopIfTrue="1">
      <formula>$B26="共通男子"</formula>
    </cfRule>
    <cfRule type="expression" priority="196" dxfId="67" stopIfTrue="1">
      <formula>$B26="共通女子"</formula>
    </cfRule>
    <cfRule type="expression" priority="197" dxfId="67" stopIfTrue="1">
      <formula>$B26="男女混合"</formula>
    </cfRule>
  </conditionalFormatting>
  <conditionalFormatting sqref="D26">
    <cfRule type="expression" priority="185" dxfId="5" stopIfTrue="1">
      <formula>AND(D26="",E25&gt;0)</formula>
    </cfRule>
  </conditionalFormatting>
  <conditionalFormatting sqref="E26">
    <cfRule type="expression" priority="184" dxfId="5" stopIfTrue="1">
      <formula>AND(E26="",E25&gt;0)</formula>
    </cfRule>
  </conditionalFormatting>
  <conditionalFormatting sqref="F26 H26">
    <cfRule type="expression" priority="183" dxfId="5" stopIfTrue="1">
      <formula>AND(F26="",G25&gt;0)</formula>
    </cfRule>
  </conditionalFormatting>
  <conditionalFormatting sqref="G26">
    <cfRule type="expression" priority="182" dxfId="5" stopIfTrue="1">
      <formula>AND(G26="",G25&gt;0)</formula>
    </cfRule>
  </conditionalFormatting>
  <conditionalFormatting sqref="I26">
    <cfRule type="expression" priority="181" dxfId="5" stopIfTrue="1">
      <formula>AND(I26="",I25&gt;0)</formula>
    </cfRule>
  </conditionalFormatting>
  <conditionalFormatting sqref="D28:G28">
    <cfRule type="expression" priority="175" dxfId="66" stopIfTrue="1">
      <formula>$B26="共通男子"</formula>
    </cfRule>
    <cfRule type="expression" priority="176" dxfId="67" stopIfTrue="1">
      <formula>$B26="共通女子"</formula>
    </cfRule>
    <cfRule type="expression" priority="177" dxfId="66" stopIfTrue="1">
      <formula>$B26="男女混合"</formula>
    </cfRule>
  </conditionalFormatting>
  <conditionalFormatting sqref="H28:I28">
    <cfRule type="expression" priority="178" dxfId="79" stopIfTrue="1">
      <formula>$B26="男子"</formula>
    </cfRule>
    <cfRule type="expression" priority="179" dxfId="79" stopIfTrue="1">
      <formula>$B26="女子"</formula>
    </cfRule>
    <cfRule type="expression" priority="180" dxfId="66" stopIfTrue="1">
      <formula>$B26="男女混合"</formula>
    </cfRule>
  </conditionalFormatting>
  <conditionalFormatting sqref="D28">
    <cfRule type="expression" priority="174" dxfId="5" stopIfTrue="1">
      <formula>AND(D28="",E27&gt;0)</formula>
    </cfRule>
  </conditionalFormatting>
  <conditionalFormatting sqref="E28">
    <cfRule type="expression" priority="173" dxfId="5" stopIfTrue="1">
      <formula>AND(E28="",E27&gt;0)</formula>
    </cfRule>
  </conditionalFormatting>
  <conditionalFormatting sqref="F28">
    <cfRule type="expression" priority="172" dxfId="5" stopIfTrue="1">
      <formula>AND(F28="",G27&gt;0)</formula>
    </cfRule>
  </conditionalFormatting>
  <conditionalFormatting sqref="G28">
    <cfRule type="expression" priority="171" dxfId="5" stopIfTrue="1">
      <formula>AND(G28="",G27&gt;0)</formula>
    </cfRule>
  </conditionalFormatting>
  <conditionalFormatting sqref="H28">
    <cfRule type="expression" priority="170" dxfId="5" stopIfTrue="1">
      <formula>AND(H28="",I27&gt;0)</formula>
    </cfRule>
  </conditionalFormatting>
  <conditionalFormatting sqref="I28">
    <cfRule type="expression" priority="169" dxfId="5" stopIfTrue="1">
      <formula>AND(I28="",I27&gt;0)</formula>
    </cfRule>
  </conditionalFormatting>
  <conditionalFormatting sqref="B28">
    <cfRule type="expression" priority="166" dxfId="66" stopIfTrue="1">
      <formula>$B26="共通男子"</formula>
    </cfRule>
    <cfRule type="expression" priority="167" dxfId="67" stopIfTrue="1">
      <formula>$B26="共通女子"</formula>
    </cfRule>
    <cfRule type="expression" priority="168" dxfId="66" stopIfTrue="1">
      <formula>$B26="男女混合"</formula>
    </cfRule>
  </conditionalFormatting>
  <conditionalFormatting sqref="C28">
    <cfRule type="expression" priority="163" dxfId="66" stopIfTrue="1">
      <formula>$B26="共通男子"</formula>
    </cfRule>
    <cfRule type="expression" priority="164" dxfId="67" stopIfTrue="1">
      <formula>$B26="共通女子"</formula>
    </cfRule>
    <cfRule type="expression" priority="165" dxfId="66" stopIfTrue="1">
      <formula>$B26="男女混合"</formula>
    </cfRule>
  </conditionalFormatting>
  <conditionalFormatting sqref="I32">
    <cfRule type="expression" priority="138" dxfId="79" stopIfTrue="1">
      <formula>$B31="女子"</formula>
    </cfRule>
    <cfRule type="expression" priority="139" dxfId="591" stopIfTrue="1">
      <formula>$B31="男子"</formula>
    </cfRule>
    <cfRule type="expression" priority="140" dxfId="66" stopIfTrue="1">
      <formula>$B31="男女混合"</formula>
    </cfRule>
  </conditionalFormatting>
  <conditionalFormatting sqref="E32 G32">
    <cfRule type="expression" priority="141" dxfId="66" stopIfTrue="1">
      <formula>$B31="共通男子"</formula>
    </cfRule>
    <cfRule type="expression" priority="142" dxfId="67" stopIfTrue="1">
      <formula>$B31="共通女子"</formula>
    </cfRule>
    <cfRule type="expression" priority="143" dxfId="66" stopIfTrue="1">
      <formula>$B31="男女混合"</formula>
    </cfRule>
  </conditionalFormatting>
  <conditionalFormatting sqref="D31:I31">
    <cfRule type="expression" priority="144" dxfId="66" stopIfTrue="1">
      <formula>$B31="共通男子"</formula>
    </cfRule>
    <cfRule type="expression" priority="145" dxfId="67" stopIfTrue="1">
      <formula>$B31="共通女子"</formula>
    </cfRule>
    <cfRule type="expression" priority="146" dxfId="67" stopIfTrue="1">
      <formula>$B31="男女混合"</formula>
    </cfRule>
  </conditionalFormatting>
  <conditionalFormatting sqref="E30 G30 I30">
    <cfRule type="expression" priority="147" dxfId="66" stopIfTrue="1">
      <formula>$B31="共通男子"</formula>
    </cfRule>
    <cfRule type="expression" priority="148" dxfId="67" stopIfTrue="1">
      <formula>$B31="共通女子"</formula>
    </cfRule>
    <cfRule type="expression" priority="149" dxfId="67" stopIfTrue="1">
      <formula>$B31="男女混合"</formula>
    </cfRule>
  </conditionalFormatting>
  <conditionalFormatting sqref="D31">
    <cfRule type="expression" priority="137" dxfId="5" stopIfTrue="1">
      <formula>AND(D31="",E30&gt;0)</formula>
    </cfRule>
  </conditionalFormatting>
  <conditionalFormatting sqref="E31">
    <cfRule type="expression" priority="136" dxfId="5" stopIfTrue="1">
      <formula>AND(E31="",E30&gt;0)</formula>
    </cfRule>
  </conditionalFormatting>
  <conditionalFormatting sqref="F31 H31">
    <cfRule type="expression" priority="135" dxfId="5" stopIfTrue="1">
      <formula>AND(F31="",G30&gt;0)</formula>
    </cfRule>
  </conditionalFormatting>
  <conditionalFormatting sqref="G31">
    <cfRule type="expression" priority="134" dxfId="5" stopIfTrue="1">
      <formula>AND(G31="",G30&gt;0)</formula>
    </cfRule>
  </conditionalFormatting>
  <conditionalFormatting sqref="I31">
    <cfRule type="expression" priority="133" dxfId="5" stopIfTrue="1">
      <formula>AND(I31="",I30&gt;0)</formula>
    </cfRule>
  </conditionalFormatting>
  <conditionalFormatting sqref="D33:G33">
    <cfRule type="expression" priority="127" dxfId="66" stopIfTrue="1">
      <formula>$B31="共通男子"</formula>
    </cfRule>
    <cfRule type="expression" priority="128" dxfId="67" stopIfTrue="1">
      <formula>$B31="共通女子"</formula>
    </cfRule>
    <cfRule type="expression" priority="129" dxfId="66" stopIfTrue="1">
      <formula>$B31="男女混合"</formula>
    </cfRule>
  </conditionalFormatting>
  <conditionalFormatting sqref="H33:I33">
    <cfRule type="expression" priority="130" dxfId="79" stopIfTrue="1">
      <formula>$B31="男子"</formula>
    </cfRule>
    <cfRule type="expression" priority="131" dxfId="79" stopIfTrue="1">
      <formula>$B31="女子"</formula>
    </cfRule>
    <cfRule type="expression" priority="132" dxfId="66" stopIfTrue="1">
      <formula>$B31="男女混合"</formula>
    </cfRule>
  </conditionalFormatting>
  <conditionalFormatting sqref="D33">
    <cfRule type="expression" priority="126" dxfId="5" stopIfTrue="1">
      <formula>AND(D33="",E32&gt;0)</formula>
    </cfRule>
  </conditionalFormatting>
  <conditionalFormatting sqref="E33">
    <cfRule type="expression" priority="125" dxfId="5" stopIfTrue="1">
      <formula>AND(E33="",E32&gt;0)</formula>
    </cfRule>
  </conditionalFormatting>
  <conditionalFormatting sqref="F33">
    <cfRule type="expression" priority="124" dxfId="5" stopIfTrue="1">
      <formula>AND(F33="",G32&gt;0)</formula>
    </cfRule>
  </conditionalFormatting>
  <conditionalFormatting sqref="G33">
    <cfRule type="expression" priority="123" dxfId="5" stopIfTrue="1">
      <formula>AND(G33="",G32&gt;0)</formula>
    </cfRule>
  </conditionalFormatting>
  <conditionalFormatting sqref="H33">
    <cfRule type="expression" priority="122" dxfId="5" stopIfTrue="1">
      <formula>AND(H33="",I32&gt;0)</formula>
    </cfRule>
  </conditionalFormatting>
  <conditionalFormatting sqref="I33">
    <cfRule type="expression" priority="121" dxfId="5" stopIfTrue="1">
      <formula>AND(I33="",I32&gt;0)</formula>
    </cfRule>
  </conditionalFormatting>
  <conditionalFormatting sqref="B33">
    <cfRule type="expression" priority="118" dxfId="66" stopIfTrue="1">
      <formula>$B31="共通男子"</formula>
    </cfRule>
    <cfRule type="expression" priority="119" dxfId="67" stopIfTrue="1">
      <formula>$B31="共通女子"</formula>
    </cfRule>
    <cfRule type="expression" priority="120" dxfId="66" stopIfTrue="1">
      <formula>$B31="男女混合"</formula>
    </cfRule>
  </conditionalFormatting>
  <conditionalFormatting sqref="C33">
    <cfRule type="expression" priority="115" dxfId="66" stopIfTrue="1">
      <formula>$B31="共通男子"</formula>
    </cfRule>
    <cfRule type="expression" priority="116" dxfId="67" stopIfTrue="1">
      <formula>$B31="共通女子"</formula>
    </cfRule>
    <cfRule type="expression" priority="117" dxfId="66" stopIfTrue="1">
      <formula>$B31="男女混合"</formula>
    </cfRule>
  </conditionalFormatting>
  <conditionalFormatting sqref="I37">
    <cfRule type="expression" priority="90" dxfId="79" stopIfTrue="1">
      <formula>$B36="女子"</formula>
    </cfRule>
    <cfRule type="expression" priority="91" dxfId="591" stopIfTrue="1">
      <formula>$B36="男子"</formula>
    </cfRule>
    <cfRule type="expression" priority="92" dxfId="66" stopIfTrue="1">
      <formula>$B36="男女混合"</formula>
    </cfRule>
  </conditionalFormatting>
  <conditionalFormatting sqref="E37 G37">
    <cfRule type="expression" priority="93" dxfId="66" stopIfTrue="1">
      <formula>$B36="共通男子"</formula>
    </cfRule>
    <cfRule type="expression" priority="94" dxfId="67" stopIfTrue="1">
      <formula>$B36="共通女子"</formula>
    </cfRule>
    <cfRule type="expression" priority="95" dxfId="66" stopIfTrue="1">
      <formula>$B36="男女混合"</formula>
    </cfRule>
  </conditionalFormatting>
  <conditionalFormatting sqref="D36:I36">
    <cfRule type="expression" priority="96" dxfId="66" stopIfTrue="1">
      <formula>$B36="共通男子"</formula>
    </cfRule>
    <cfRule type="expression" priority="97" dxfId="67" stopIfTrue="1">
      <formula>$B36="共通女子"</formula>
    </cfRule>
    <cfRule type="expression" priority="98" dxfId="67" stopIfTrue="1">
      <formula>$B36="男女混合"</formula>
    </cfRule>
  </conditionalFormatting>
  <conditionalFormatting sqref="E35 G35 I35">
    <cfRule type="expression" priority="99" dxfId="66" stopIfTrue="1">
      <formula>$B36="共通男子"</formula>
    </cfRule>
    <cfRule type="expression" priority="100" dxfId="67" stopIfTrue="1">
      <formula>$B36="共通女子"</formula>
    </cfRule>
    <cfRule type="expression" priority="101" dxfId="67" stopIfTrue="1">
      <formula>$B36="男女混合"</formula>
    </cfRule>
  </conditionalFormatting>
  <conditionalFormatting sqref="D36">
    <cfRule type="expression" priority="89" dxfId="5" stopIfTrue="1">
      <formula>AND(D36="",E35&gt;0)</formula>
    </cfRule>
  </conditionalFormatting>
  <conditionalFormatting sqref="E36">
    <cfRule type="expression" priority="88" dxfId="5" stopIfTrue="1">
      <formula>AND(E36="",E35&gt;0)</formula>
    </cfRule>
  </conditionalFormatting>
  <conditionalFormatting sqref="F36 H36">
    <cfRule type="expression" priority="87" dxfId="5" stopIfTrue="1">
      <formula>AND(F36="",G35&gt;0)</formula>
    </cfRule>
  </conditionalFormatting>
  <conditionalFormatting sqref="G36">
    <cfRule type="expression" priority="86" dxfId="5" stopIfTrue="1">
      <formula>AND(G36="",G35&gt;0)</formula>
    </cfRule>
  </conditionalFormatting>
  <conditionalFormatting sqref="I36">
    <cfRule type="expression" priority="85" dxfId="5" stopIfTrue="1">
      <formula>AND(I36="",I35&gt;0)</formula>
    </cfRule>
  </conditionalFormatting>
  <conditionalFormatting sqref="D38:G38">
    <cfRule type="expression" priority="79" dxfId="66" stopIfTrue="1">
      <formula>$B36="共通男子"</formula>
    </cfRule>
    <cfRule type="expression" priority="80" dxfId="67" stopIfTrue="1">
      <formula>$B36="共通女子"</formula>
    </cfRule>
    <cfRule type="expression" priority="81" dxfId="66" stopIfTrue="1">
      <formula>$B36="男女混合"</formula>
    </cfRule>
  </conditionalFormatting>
  <conditionalFormatting sqref="H38:I38">
    <cfRule type="expression" priority="82" dxfId="79" stopIfTrue="1">
      <formula>$B36="男子"</formula>
    </cfRule>
    <cfRule type="expression" priority="83" dxfId="79" stopIfTrue="1">
      <formula>$B36="女子"</formula>
    </cfRule>
    <cfRule type="expression" priority="84" dxfId="66" stopIfTrue="1">
      <formula>$B36="男女混合"</formula>
    </cfRule>
  </conditionalFormatting>
  <conditionalFormatting sqref="D38">
    <cfRule type="expression" priority="78" dxfId="5" stopIfTrue="1">
      <formula>AND(D38="",E37&gt;0)</formula>
    </cfRule>
  </conditionalFormatting>
  <conditionalFormatting sqref="E38">
    <cfRule type="expression" priority="77" dxfId="5" stopIfTrue="1">
      <formula>AND(E38="",E37&gt;0)</formula>
    </cfRule>
  </conditionalFormatting>
  <conditionalFormatting sqref="F38">
    <cfRule type="expression" priority="76" dxfId="5" stopIfTrue="1">
      <formula>AND(F38="",G37&gt;0)</formula>
    </cfRule>
  </conditionalFormatting>
  <conditionalFormatting sqref="G38">
    <cfRule type="expression" priority="75" dxfId="5" stopIfTrue="1">
      <formula>AND(G38="",G37&gt;0)</formula>
    </cfRule>
  </conditionalFormatting>
  <conditionalFormatting sqref="H38">
    <cfRule type="expression" priority="74" dxfId="5" stopIfTrue="1">
      <formula>AND(H38="",I37&gt;0)</formula>
    </cfRule>
  </conditionalFormatting>
  <conditionalFormatting sqref="I38">
    <cfRule type="expression" priority="73" dxfId="5" stopIfTrue="1">
      <formula>AND(I38="",I37&gt;0)</formula>
    </cfRule>
  </conditionalFormatting>
  <conditionalFormatting sqref="B38">
    <cfRule type="expression" priority="70" dxfId="66" stopIfTrue="1">
      <formula>$B36="共通男子"</formula>
    </cfRule>
    <cfRule type="expression" priority="71" dxfId="67" stopIfTrue="1">
      <formula>$B36="共通女子"</formula>
    </cfRule>
    <cfRule type="expression" priority="72" dxfId="66" stopIfTrue="1">
      <formula>$B36="男女混合"</formula>
    </cfRule>
  </conditionalFormatting>
  <conditionalFormatting sqref="C38">
    <cfRule type="expression" priority="67" dxfId="66" stopIfTrue="1">
      <formula>$B36="共通男子"</formula>
    </cfRule>
    <cfRule type="expression" priority="68" dxfId="67" stopIfTrue="1">
      <formula>$B36="共通女子"</formula>
    </cfRule>
    <cfRule type="expression" priority="69" dxfId="66" stopIfTrue="1">
      <formula>$B36="男女混合"</formula>
    </cfRule>
  </conditionalFormatting>
  <conditionalFormatting sqref="K18:O18">
    <cfRule type="cellIs" priority="64" dxfId="592" operator="equal" stopIfTrue="1">
      <formula>"ﾅﾝﾊﾞｰｶｰﾄﾞ確認下さい"</formula>
    </cfRule>
  </conditionalFormatting>
  <conditionalFormatting sqref="K16:O16">
    <cfRule type="cellIs" priority="66" dxfId="592" operator="equal" stopIfTrue="1">
      <formula>"ﾅﾝﾊﾞｰｶｰﾄﾞ確認下さい"</formula>
    </cfRule>
  </conditionalFormatting>
  <conditionalFormatting sqref="K15">
    <cfRule type="cellIs" priority="65" dxfId="593" operator="notEqual" stopIfTrue="1">
      <formula>1</formula>
    </cfRule>
  </conditionalFormatting>
  <conditionalFormatting sqref="K17">
    <cfRule type="cellIs" priority="63" dxfId="593" operator="notEqual" stopIfTrue="1">
      <formula>1</formula>
    </cfRule>
  </conditionalFormatting>
  <conditionalFormatting sqref="K23:O23">
    <cfRule type="cellIs" priority="60" dxfId="592" operator="equal" stopIfTrue="1">
      <formula>"ﾅﾝﾊﾞｰｶｰﾄﾞ確認下さい"</formula>
    </cfRule>
  </conditionalFormatting>
  <conditionalFormatting sqref="K21:O21">
    <cfRule type="cellIs" priority="62" dxfId="592" operator="equal" stopIfTrue="1">
      <formula>"ﾅﾝﾊﾞｰｶｰﾄﾞ確認下さい"</formula>
    </cfRule>
  </conditionalFormatting>
  <conditionalFormatting sqref="K20">
    <cfRule type="cellIs" priority="61" dxfId="593" operator="notEqual" stopIfTrue="1">
      <formula>1</formula>
    </cfRule>
  </conditionalFormatting>
  <conditionalFormatting sqref="K22">
    <cfRule type="cellIs" priority="59" dxfId="593" operator="notEqual" stopIfTrue="1">
      <formula>1</formula>
    </cfRule>
  </conditionalFormatting>
  <conditionalFormatting sqref="K28:O28">
    <cfRule type="cellIs" priority="56" dxfId="592" operator="equal" stopIfTrue="1">
      <formula>"ﾅﾝﾊﾞｰｶｰﾄﾞ確認下さい"</formula>
    </cfRule>
  </conditionalFormatting>
  <conditionalFormatting sqref="K26:O26">
    <cfRule type="cellIs" priority="58" dxfId="592" operator="equal" stopIfTrue="1">
      <formula>"ﾅﾝﾊﾞｰｶｰﾄﾞ確認下さい"</formula>
    </cfRule>
  </conditionalFormatting>
  <conditionalFormatting sqref="K25">
    <cfRule type="cellIs" priority="57" dxfId="593" operator="notEqual" stopIfTrue="1">
      <formula>1</formula>
    </cfRule>
  </conditionalFormatting>
  <conditionalFormatting sqref="K27">
    <cfRule type="cellIs" priority="55" dxfId="593" operator="notEqual" stopIfTrue="1">
      <formula>1</formula>
    </cfRule>
  </conditionalFormatting>
  <conditionalFormatting sqref="K33:O33">
    <cfRule type="cellIs" priority="52" dxfId="592" operator="equal" stopIfTrue="1">
      <formula>"ﾅﾝﾊﾞｰｶｰﾄﾞ確認下さい"</formula>
    </cfRule>
  </conditionalFormatting>
  <conditionalFormatting sqref="K31:O31">
    <cfRule type="cellIs" priority="54" dxfId="592" operator="equal" stopIfTrue="1">
      <formula>"ﾅﾝﾊﾞｰｶｰﾄﾞ確認下さい"</formula>
    </cfRule>
  </conditionalFormatting>
  <conditionalFormatting sqref="K30">
    <cfRule type="cellIs" priority="53" dxfId="593" operator="notEqual" stopIfTrue="1">
      <formula>1</formula>
    </cfRule>
  </conditionalFormatting>
  <conditionalFormatting sqref="K32">
    <cfRule type="cellIs" priority="51" dxfId="593" operator="notEqual" stopIfTrue="1">
      <formula>1</formula>
    </cfRule>
  </conditionalFormatting>
  <conditionalFormatting sqref="K38:O38">
    <cfRule type="cellIs" priority="48" dxfId="592" operator="equal" stopIfTrue="1">
      <formula>"ﾅﾝﾊﾞｰｶｰﾄﾞ確認下さい"</formula>
    </cfRule>
  </conditionalFormatting>
  <conditionalFormatting sqref="K36:O36">
    <cfRule type="cellIs" priority="50" dxfId="592" operator="equal" stopIfTrue="1">
      <formula>"ﾅﾝﾊﾞｰｶｰﾄﾞ確認下さい"</formula>
    </cfRule>
  </conditionalFormatting>
  <conditionalFormatting sqref="K35">
    <cfRule type="cellIs" priority="49" dxfId="593" operator="notEqual" stopIfTrue="1">
      <formula>1</formula>
    </cfRule>
  </conditionalFormatting>
  <conditionalFormatting sqref="K37">
    <cfRule type="cellIs" priority="47" dxfId="593" operator="notEqual" stopIfTrue="1">
      <formula>1</formula>
    </cfRule>
  </conditionalFormatting>
  <conditionalFormatting sqref="B16">
    <cfRule type="containsText" priority="46" dxfId="0" operator="containsText" text="混合">
      <formula>NOT(ISERROR(SEARCH("混合",B16)))</formula>
    </cfRule>
  </conditionalFormatting>
  <conditionalFormatting sqref="B16">
    <cfRule type="containsText" priority="45" dxfId="0" operator="containsText" text="混合">
      <formula>NOT(ISERROR(SEARCH("混合",B16)))</formula>
    </cfRule>
  </conditionalFormatting>
  <conditionalFormatting sqref="B16">
    <cfRule type="expression" priority="39" dxfId="5" stopIfTrue="1">
      <formula>AND(B16="",E15&gt;0)</formula>
    </cfRule>
    <cfRule type="containsText" priority="44" dxfId="0" operator="containsText" text="混合">
      <formula>NOT(ISERROR(SEARCH("混合",B16)))</formula>
    </cfRule>
  </conditionalFormatting>
  <conditionalFormatting sqref="B16">
    <cfRule type="containsText" priority="43" dxfId="0" operator="containsText" text="混合">
      <formula>NOT(ISERROR(SEARCH("混合",B16)))</formula>
    </cfRule>
  </conditionalFormatting>
  <conditionalFormatting sqref="B16">
    <cfRule type="containsText" priority="42" dxfId="0" operator="containsText" text="混合">
      <formula>NOT(ISERROR(SEARCH("混合",B16)))</formula>
    </cfRule>
  </conditionalFormatting>
  <conditionalFormatting sqref="B16">
    <cfRule type="containsText" priority="41" dxfId="0" operator="containsText" text="混合">
      <formula>NOT(ISERROR(SEARCH("混合",B16)))</formula>
    </cfRule>
  </conditionalFormatting>
  <conditionalFormatting sqref="B16">
    <cfRule type="containsText" priority="40" dxfId="0" operator="containsText" text="混合">
      <formula>NOT(ISERROR(SEARCH("混合",B16)))</formula>
    </cfRule>
  </conditionalFormatting>
  <conditionalFormatting sqref="B21">
    <cfRule type="containsText" priority="38" dxfId="0" operator="containsText" text="混合">
      <formula>NOT(ISERROR(SEARCH("混合",B21)))</formula>
    </cfRule>
  </conditionalFormatting>
  <conditionalFormatting sqref="B21">
    <cfRule type="containsText" priority="37" dxfId="0" operator="containsText" text="混合">
      <formula>NOT(ISERROR(SEARCH("混合",B21)))</formula>
    </cfRule>
  </conditionalFormatting>
  <conditionalFormatting sqref="B21">
    <cfRule type="expression" priority="31" dxfId="5" stopIfTrue="1">
      <formula>AND(B21="",E20&gt;0)</formula>
    </cfRule>
    <cfRule type="containsText" priority="36" dxfId="0" operator="containsText" text="混合">
      <formula>NOT(ISERROR(SEARCH("混合",B21)))</formula>
    </cfRule>
  </conditionalFormatting>
  <conditionalFormatting sqref="B21">
    <cfRule type="containsText" priority="35" dxfId="0" operator="containsText" text="混合">
      <formula>NOT(ISERROR(SEARCH("混合",B21)))</formula>
    </cfRule>
  </conditionalFormatting>
  <conditionalFormatting sqref="B21">
    <cfRule type="containsText" priority="34" dxfId="0" operator="containsText" text="混合">
      <formula>NOT(ISERROR(SEARCH("混合",B21)))</formula>
    </cfRule>
  </conditionalFormatting>
  <conditionalFormatting sqref="B21">
    <cfRule type="containsText" priority="33" dxfId="0" operator="containsText" text="混合">
      <formula>NOT(ISERROR(SEARCH("混合",B21)))</formula>
    </cfRule>
  </conditionalFormatting>
  <conditionalFormatting sqref="B21">
    <cfRule type="containsText" priority="32" dxfId="0" operator="containsText" text="混合">
      <formula>NOT(ISERROR(SEARCH("混合",B21)))</formula>
    </cfRule>
  </conditionalFormatting>
  <conditionalFormatting sqref="B26">
    <cfRule type="containsText" priority="29" dxfId="9" operator="containsText" stopIfTrue="1" text="女">
      <formula>NOT(ISERROR(SEARCH("女",B26)))</formula>
    </cfRule>
    <cfRule type="containsText" priority="30" dxfId="8" operator="containsText" stopIfTrue="1" text="男">
      <formula>NOT(ISERROR(SEARCH("男",B26)))</formula>
    </cfRule>
  </conditionalFormatting>
  <conditionalFormatting sqref="B26">
    <cfRule type="containsText" priority="28" dxfId="0" operator="containsText" text="混合">
      <formula>NOT(ISERROR(SEARCH("混合",B26)))</formula>
    </cfRule>
  </conditionalFormatting>
  <conditionalFormatting sqref="B26">
    <cfRule type="containsText" priority="27" dxfId="0" operator="containsText" text="混合">
      <formula>NOT(ISERROR(SEARCH("混合",B26)))</formula>
    </cfRule>
  </conditionalFormatting>
  <conditionalFormatting sqref="B26">
    <cfRule type="expression" priority="21" dxfId="5" stopIfTrue="1">
      <formula>AND(B26="",E25&gt;0)</formula>
    </cfRule>
    <cfRule type="containsText" priority="26" dxfId="0" operator="containsText" text="混合">
      <formula>NOT(ISERROR(SEARCH("混合",B26)))</formula>
    </cfRule>
  </conditionalFormatting>
  <conditionalFormatting sqref="B26">
    <cfRule type="containsText" priority="25" dxfId="0" operator="containsText" text="混合">
      <formula>NOT(ISERROR(SEARCH("混合",B26)))</formula>
    </cfRule>
  </conditionalFormatting>
  <conditionalFormatting sqref="B26">
    <cfRule type="containsText" priority="24" dxfId="0" operator="containsText" text="混合">
      <formula>NOT(ISERROR(SEARCH("混合",B26)))</formula>
    </cfRule>
  </conditionalFormatting>
  <conditionalFormatting sqref="B26">
    <cfRule type="containsText" priority="23" dxfId="0" operator="containsText" text="混合">
      <formula>NOT(ISERROR(SEARCH("混合",B26)))</formula>
    </cfRule>
  </conditionalFormatting>
  <conditionalFormatting sqref="B26">
    <cfRule type="containsText" priority="22" dxfId="0" operator="containsText" text="混合">
      <formula>NOT(ISERROR(SEARCH("混合",B26)))</formula>
    </cfRule>
  </conditionalFormatting>
  <conditionalFormatting sqref="B31">
    <cfRule type="containsText" priority="19" dxfId="9" operator="containsText" stopIfTrue="1" text="女">
      <formula>NOT(ISERROR(SEARCH("女",B31)))</formula>
    </cfRule>
    <cfRule type="containsText" priority="20" dxfId="8" operator="containsText" stopIfTrue="1" text="男">
      <formula>NOT(ISERROR(SEARCH("男",B31)))</formula>
    </cfRule>
  </conditionalFormatting>
  <conditionalFormatting sqref="B31">
    <cfRule type="containsText" priority="18" dxfId="0" operator="containsText" text="混合">
      <formula>NOT(ISERROR(SEARCH("混合",B31)))</formula>
    </cfRule>
  </conditionalFormatting>
  <conditionalFormatting sqref="B31">
    <cfRule type="containsText" priority="17" dxfId="0" operator="containsText" text="混合">
      <formula>NOT(ISERROR(SEARCH("混合",B31)))</formula>
    </cfRule>
  </conditionalFormatting>
  <conditionalFormatting sqref="B31">
    <cfRule type="expression" priority="11" dxfId="5" stopIfTrue="1">
      <formula>AND(B31="",E30&gt;0)</formula>
    </cfRule>
    <cfRule type="containsText" priority="16" dxfId="0" operator="containsText" text="混合">
      <formula>NOT(ISERROR(SEARCH("混合",B31)))</formula>
    </cfRule>
  </conditionalFormatting>
  <conditionalFormatting sqref="B31">
    <cfRule type="containsText" priority="15" dxfId="0" operator="containsText" text="混合">
      <formula>NOT(ISERROR(SEARCH("混合",B31)))</formula>
    </cfRule>
  </conditionalFormatting>
  <conditionalFormatting sqref="B31">
    <cfRule type="containsText" priority="14" dxfId="0" operator="containsText" text="混合">
      <formula>NOT(ISERROR(SEARCH("混合",B31)))</formula>
    </cfRule>
  </conditionalFormatting>
  <conditionalFormatting sqref="B31">
    <cfRule type="containsText" priority="13" dxfId="0" operator="containsText" text="混合">
      <formula>NOT(ISERROR(SEARCH("混合",B31)))</formula>
    </cfRule>
  </conditionalFormatting>
  <conditionalFormatting sqref="B31">
    <cfRule type="containsText" priority="12" dxfId="0" operator="containsText" text="混合">
      <formula>NOT(ISERROR(SEARCH("混合",B31)))</formula>
    </cfRule>
  </conditionalFormatting>
  <conditionalFormatting sqref="B36">
    <cfRule type="containsText" priority="9" dxfId="9" operator="containsText" stopIfTrue="1" text="女">
      <formula>NOT(ISERROR(SEARCH("女",B36)))</formula>
    </cfRule>
    <cfRule type="containsText" priority="10" dxfId="8" operator="containsText" stopIfTrue="1" text="男">
      <formula>NOT(ISERROR(SEARCH("男",B36)))</formula>
    </cfRule>
  </conditionalFormatting>
  <conditionalFormatting sqref="B36">
    <cfRule type="containsText" priority="8" dxfId="0" operator="containsText" text="混合">
      <formula>NOT(ISERROR(SEARCH("混合",B36)))</formula>
    </cfRule>
  </conditionalFormatting>
  <conditionalFormatting sqref="B36">
    <cfRule type="containsText" priority="7" dxfId="0" operator="containsText" text="混合">
      <formula>NOT(ISERROR(SEARCH("混合",B36)))</formula>
    </cfRule>
  </conditionalFormatting>
  <conditionalFormatting sqref="B36">
    <cfRule type="expression" priority="1" dxfId="5" stopIfTrue="1">
      <formula>AND(B36="",E35&gt;0)</formula>
    </cfRule>
    <cfRule type="containsText" priority="6" dxfId="0" operator="containsText" text="混合">
      <formula>NOT(ISERROR(SEARCH("混合",B36)))</formula>
    </cfRule>
  </conditionalFormatting>
  <conditionalFormatting sqref="B36">
    <cfRule type="containsText" priority="5" dxfId="0" operator="containsText" text="混合">
      <formula>NOT(ISERROR(SEARCH("混合",B36)))</formula>
    </cfRule>
  </conditionalFormatting>
  <conditionalFormatting sqref="B36">
    <cfRule type="containsText" priority="4" dxfId="0" operator="containsText" text="混合">
      <formula>NOT(ISERROR(SEARCH("混合",B36)))</formula>
    </cfRule>
  </conditionalFormatting>
  <conditionalFormatting sqref="B36">
    <cfRule type="containsText" priority="3" dxfId="0" operator="containsText" text="混合">
      <formula>NOT(ISERROR(SEARCH("混合",B36)))</formula>
    </cfRule>
  </conditionalFormatting>
  <conditionalFormatting sqref="B36">
    <cfRule type="containsText" priority="2" dxfId="0" operator="containsText" text="混合">
      <formula>NOT(ISERROR(SEARCH("混合",B36)))</formula>
    </cfRule>
  </conditionalFormatting>
  <dataValidations count="12">
    <dataValidation showInputMessage="1" showErrorMessage="1" imeMode="halfKatakana" sqref="E11 I11 E51 I51 G51 E53 G53 G11 E13 G13 E56 I56 G56 E58 G58 E61 I61 G61 E63 G63 E66 I66 G66 E68 G68 E31 I31 G31 E33 G33 E41 I41 G41 E43 G43 E46 I46 G46 E48 G48 E21 I21 G21 E23 G23 E16 I16 G16 E18 G18 E26 I26 G26 E28 G28 E36 I36 G36 E38 G38"/>
    <dataValidation type="whole" allowBlank="1" showInputMessage="1" showErrorMessage="1" sqref="C13 C28 C33 C43 C48 C68 C18 C23 C53 C58 C63 C38">
      <formula1>1111</formula1>
      <formula2>999999</formula2>
    </dataValidation>
    <dataValidation type="list" allowBlank="1" showInputMessage="1" showErrorMessage="1" sqref="C11 C66 C51 C46 C41 C16 C56 C61 C31 C26 C21 C36">
      <formula1>$W$11:$X$11</formula1>
    </dataValidation>
    <dataValidation type="list" allowBlank="1" showInputMessage="1" showErrorMessage="1" sqref="B56 B31 B16 B21 B66 B51 B11 B61 B26 B41 B46 B36">
      <formula1>ｸﾗｽ</formula1>
    </dataValidation>
    <dataValidation type="list" allowBlank="1" showInputMessage="1" showErrorMessage="1" sqref="B58 B63 B53 B48 B68 B43">
      <formula1>$W$13:$Y$13</formula1>
    </dataValidation>
    <dataValidation allowBlank="1" showInputMessage="1" showErrorMessage="1" imeMode="hiragana" sqref="E10 G10 E12 G12 E65 G65 E67 G67 E20 G20 E22 G22 E15 G15 E17 G17 E25 G25 E27 G27 E30 G30 E32 G32 E40 G40 E42 G42 E45 G45 E47 G47 E50 G50 E52 G52 E55 G55 E57 G57 E60 G60 E62 G62 E35 G35 E37 G37"/>
    <dataValidation allowBlank="1" showInputMessage="1" showErrorMessage="1" imeMode="hiragana" sqref="I10 I65 I20 I15 I25 I30 I40 I45 I50 I55 I60 I35"/>
    <dataValidation type="list" allowBlank="1" showInputMessage="1" showErrorMessage="1" imeMode="disabled" sqref="D61 F61 H61 D66 F66 H66 H56 F56 D56 D51 F51 H51 D46 F46 H46 D41 F41 H41">
      <formula1>INDIRECT($B61)</formula1>
    </dataValidation>
    <dataValidation type="list" allowBlank="1" showInputMessage="1" showErrorMessage="1" imeMode="disabled" sqref="F63 H63 F58 D68 F68 H68 D58 D63 H58 D53 F53 H53 D48 F48 H48 D43 F43 H43">
      <formula1>INDIRECT($B61)</formula1>
    </dataValidation>
    <dataValidation type="list" allowBlank="1" showInputMessage="1" showErrorMessage="1" imeMode="disabled" sqref="D11 F11 H11 D13 F13 D16 F16 H16 D18 F18">
      <formula1>$X$12:$Y$12</formula1>
    </dataValidation>
    <dataValidation type="list" allowBlank="1" showInputMessage="1" showErrorMessage="1" imeMode="disabled" sqref="D21 F21 H21 D23 F23 H23 H13 H18 D26 F26 H26 D28 F28 H28 D31 F31 H31 D33 F33 H33 D36 F36 H36 D38 F38 H38">
      <formula1>$W$12:$X$12</formula1>
    </dataValidation>
    <dataValidation type="list" allowBlank="1" showInputMessage="1" showErrorMessage="1" sqref="B13 B18 B23 B28 B33 B38">
      <formula1>$W$13:$AC$13</formula1>
    </dataValidation>
  </dataValidations>
  <printOptions/>
  <pageMargins left="0.1968503937007874" right="0.1968503937007874" top="0.3937007874015748" bottom="0.31496062992125984" header="0.31496062992125984" footer="0.4724409448818898"/>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50"/>
  </sheetPr>
  <dimension ref="A1:C2"/>
  <sheetViews>
    <sheetView showGridLines="0" zoomScalePageLayoutView="0" workbookViewId="0" topLeftCell="A1">
      <selection activeCell="A2" sqref="A2:IV2"/>
    </sheetView>
  </sheetViews>
  <sheetFormatPr defaultColWidth="8.8515625" defaultRowHeight="15"/>
  <cols>
    <col min="1" max="1" width="10.140625" style="4" bestFit="1" customWidth="1"/>
    <col min="2" max="2" width="30.140625" style="4" customWidth="1"/>
    <col min="3" max="3" width="22.00390625" style="4" bestFit="1" customWidth="1"/>
    <col min="4" max="16384" width="8.8515625" style="4" customWidth="1"/>
  </cols>
  <sheetData>
    <row r="1" spans="1:3" ht="15.75">
      <c r="A1" s="1" t="s">
        <v>78</v>
      </c>
      <c r="B1" s="2" t="s">
        <v>79</v>
      </c>
      <c r="C1" s="3" t="s">
        <v>80</v>
      </c>
    </row>
    <row r="2" spans="1:3" ht="15.75">
      <c r="A2" s="5" t="s">
        <v>81</v>
      </c>
      <c r="B2" s="6" t="s">
        <v>146</v>
      </c>
      <c r="C2" s="6" t="s">
        <v>147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Kouichi Aoyama VAIO-S15</cp:lastModifiedBy>
  <cp:lastPrinted>2017-04-15T05:45:18Z</cp:lastPrinted>
  <dcterms:created xsi:type="dcterms:W3CDTF">2009-03-04T01:02:54Z</dcterms:created>
  <dcterms:modified xsi:type="dcterms:W3CDTF">2017-04-15T06:10:54Z</dcterms:modified>
  <cp:category/>
  <cp:version/>
  <cp:contentType/>
  <cp:contentStatus/>
</cp:coreProperties>
</file>