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C:\Users\blutc\Desktop\"/>
    </mc:Choice>
  </mc:AlternateContent>
  <xr:revisionPtr revIDLastSave="0" documentId="13_ncr:1_{AF2FE790-BE19-4A92-A4E3-42B0994119A8}" xr6:coauthVersionLast="47" xr6:coauthVersionMax="47" xr10:uidLastSave="{00000000-0000-0000-0000-000000000000}"/>
  <bookViews>
    <workbookView xWindow="-98" yWindow="-98" windowWidth="28996" windowHeight="15675" xr2:uid="{00000000-000D-0000-FFFF-FFFF00000000}"/>
  </bookViews>
  <sheets>
    <sheet name="エントリーについての注意と手順" sheetId="8" r:id="rId1"/>
    <sheet name="個人種目申込一覧表" sheetId="1" r:id="rId2"/>
    <sheet name="リレー申込票" sheetId="2" r:id="rId3"/>
  </sheets>
  <externalReferences>
    <externalReference r:id="rId4"/>
  </externalReferences>
  <definedNames>
    <definedName name="_５年女子">個人種目申込一覧表!$Z$19:$Z$21</definedName>
    <definedName name="_xlnm.Print_Area" localSheetId="0">エントリーについての注意と手順!$A$1:$G$69</definedName>
    <definedName name="_xlnm.Print_Area" localSheetId="2">リレー申込票!$A:$J</definedName>
    <definedName name="_xlnm.Print_Area" localSheetId="1">個人種目申込一覧表!$A:$I</definedName>
    <definedName name="ｸﾗｽ">リレー申込票!$W$6:$X$6</definedName>
    <definedName name="リレークラス">[1]リレー申込票!$T$15:$W$15</definedName>
    <definedName name="学年">個人種目申込一覧表!$X$26:$Z$26</definedName>
    <definedName name="混合">リレー申込票!$Y$7:$Y$8</definedName>
    <definedName name="女子">リレー申込票!$X$7:$X$8</definedName>
    <definedName name="女子_5年">個人種目申込一覧表!$Z$19:$Z$21</definedName>
    <definedName name="女子5年">個人種目申込一覧表!$Z$19</definedName>
    <definedName name="性別">個人種目申込一覧表!$X$18:$Y$18</definedName>
    <definedName name="男子">リレー申込票!$W$7:$W$8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5" i="1" l="1"/>
  <c r="W46" i="2" l="1"/>
  <c r="Y46" i="2" s="1"/>
  <c r="W41" i="2"/>
  <c r="W36" i="2"/>
  <c r="W31" i="2"/>
  <c r="W11" i="2"/>
  <c r="W16" i="2"/>
  <c r="W21" i="2"/>
  <c r="W26" i="2"/>
  <c r="X26" i="2"/>
  <c r="Y26" i="2" s="1"/>
  <c r="X46" i="2"/>
  <c r="X41" i="2"/>
  <c r="X36" i="2"/>
  <c r="X31" i="2"/>
  <c r="X21" i="2"/>
  <c r="X16" i="2"/>
  <c r="Y31" i="2" l="1"/>
  <c r="Y36" i="2"/>
  <c r="Y41" i="2"/>
  <c r="Z41" i="2" s="1"/>
  <c r="Y21" i="2"/>
  <c r="Y16" i="2"/>
  <c r="K18" i="2" s="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Z16" i="2" l="1"/>
  <c r="AA36" i="2"/>
  <c r="AA31" i="2"/>
  <c r="V10" i="2"/>
  <c r="C6" i="2"/>
  <c r="AA15" i="1"/>
  <c r="R20" i="2"/>
  <c r="S20" i="2" s="1"/>
  <c r="R15" i="2"/>
  <c r="R35" i="2"/>
  <c r="S35" i="2" s="1"/>
  <c r="R10" i="2"/>
  <c r="S10" i="2" s="1"/>
  <c r="T10" i="2" s="1"/>
  <c r="R65" i="2"/>
  <c r="S65" i="2" s="1"/>
  <c r="O37" i="2"/>
  <c r="M37" i="2"/>
  <c r="K37" i="2"/>
  <c r="O35" i="2"/>
  <c r="M35" i="2"/>
  <c r="K35" i="2"/>
  <c r="O32" i="2"/>
  <c r="M32" i="2"/>
  <c r="K32" i="2"/>
  <c r="O30" i="2"/>
  <c r="M30" i="2"/>
  <c r="K30" i="2"/>
  <c r="O27" i="2"/>
  <c r="M27" i="2"/>
  <c r="K27" i="2"/>
  <c r="O25" i="2"/>
  <c r="M25" i="2"/>
  <c r="K25" i="2"/>
  <c r="O22" i="2"/>
  <c r="M22" i="2"/>
  <c r="K22" i="2"/>
  <c r="O20" i="2"/>
  <c r="M20" i="2"/>
  <c r="K20" i="2"/>
  <c r="O17" i="2"/>
  <c r="M17" i="2"/>
  <c r="K17" i="2"/>
  <c r="O15" i="2"/>
  <c r="M15" i="2"/>
  <c r="K15" i="2"/>
  <c r="O12" i="2"/>
  <c r="M12" i="2"/>
  <c r="K12" i="2"/>
  <c r="O10" i="2"/>
  <c r="M10" i="2"/>
  <c r="K10" i="2"/>
  <c r="G6" i="2"/>
  <c r="B1" i="2"/>
  <c r="R60" i="2"/>
  <c r="S60" i="2" s="1"/>
  <c r="R55" i="2"/>
  <c r="S55" i="2" s="1"/>
  <c r="R50" i="2"/>
  <c r="S50" i="2" s="1"/>
  <c r="R45" i="2"/>
  <c r="S45" i="2" s="1"/>
  <c r="R40" i="2"/>
  <c r="S40" i="2" s="1"/>
  <c r="R30" i="2"/>
  <c r="S30" i="2" s="1"/>
  <c r="R25" i="2"/>
  <c r="S25" i="2" s="1"/>
  <c r="AE113" i="1"/>
  <c r="AD113" i="1"/>
  <c r="AC114" i="1"/>
  <c r="AC113" i="1"/>
  <c r="AE111" i="1"/>
  <c r="AD111" i="1"/>
  <c r="AC112" i="1"/>
  <c r="AC111" i="1"/>
  <c r="AE109" i="1"/>
  <c r="AD109" i="1"/>
  <c r="AC110" i="1"/>
  <c r="AC109" i="1"/>
  <c r="AE107" i="1"/>
  <c r="AD107" i="1"/>
  <c r="AC108" i="1"/>
  <c r="AC107" i="1"/>
  <c r="AE105" i="1"/>
  <c r="AD105" i="1"/>
  <c r="AC106" i="1"/>
  <c r="AC105" i="1"/>
  <c r="AE103" i="1"/>
  <c r="AD103" i="1"/>
  <c r="AC104" i="1"/>
  <c r="AC103" i="1"/>
  <c r="AE101" i="1"/>
  <c r="AD101" i="1"/>
  <c r="AC102" i="1"/>
  <c r="AC101" i="1"/>
  <c r="AE99" i="1"/>
  <c r="AD99" i="1"/>
  <c r="AC100" i="1"/>
  <c r="AC99" i="1"/>
  <c r="AE97" i="1"/>
  <c r="AD97" i="1"/>
  <c r="AC98" i="1"/>
  <c r="AC97" i="1"/>
  <c r="AE95" i="1"/>
  <c r="AD95" i="1"/>
  <c r="AC96" i="1"/>
  <c r="AC95" i="1"/>
  <c r="AE93" i="1"/>
  <c r="AD93" i="1"/>
  <c r="AC94" i="1"/>
  <c r="AC93" i="1"/>
  <c r="AE91" i="1"/>
  <c r="AD91" i="1"/>
  <c r="AC92" i="1"/>
  <c r="AC91" i="1"/>
  <c r="AE89" i="1"/>
  <c r="AD89" i="1"/>
  <c r="AC90" i="1"/>
  <c r="AC89" i="1"/>
  <c r="AE87" i="1"/>
  <c r="AD87" i="1"/>
  <c r="AC88" i="1"/>
  <c r="AC87" i="1"/>
  <c r="AE85" i="1"/>
  <c r="AD85" i="1"/>
  <c r="AC86" i="1"/>
  <c r="AC85" i="1"/>
  <c r="AE83" i="1"/>
  <c r="AD83" i="1"/>
  <c r="AC84" i="1"/>
  <c r="AC83" i="1"/>
  <c r="AE81" i="1"/>
  <c r="AD81" i="1"/>
  <c r="AC82" i="1"/>
  <c r="AC81" i="1"/>
  <c r="AE79" i="1"/>
  <c r="AD79" i="1"/>
  <c r="AC80" i="1"/>
  <c r="AC79" i="1"/>
  <c r="AE77" i="1"/>
  <c r="AD77" i="1"/>
  <c r="AC78" i="1"/>
  <c r="AC77" i="1"/>
  <c r="AE75" i="1"/>
  <c r="AD75" i="1"/>
  <c r="AC76" i="1"/>
  <c r="AC75" i="1"/>
  <c r="AE73" i="1"/>
  <c r="AD73" i="1"/>
  <c r="AC74" i="1"/>
  <c r="AC73" i="1"/>
  <c r="AE71" i="1"/>
  <c r="AD71" i="1"/>
  <c r="AC72" i="1"/>
  <c r="AC71" i="1"/>
  <c r="AE69" i="1"/>
  <c r="AD69" i="1"/>
  <c r="AC70" i="1"/>
  <c r="AC69" i="1"/>
  <c r="AE67" i="1"/>
  <c r="AD67" i="1"/>
  <c r="AC68" i="1"/>
  <c r="AC67" i="1"/>
  <c r="AE65" i="1"/>
  <c r="AD65" i="1"/>
  <c r="AC66" i="1"/>
  <c r="AC65" i="1"/>
  <c r="AE63" i="1"/>
  <c r="AD63" i="1"/>
  <c r="AC64" i="1"/>
  <c r="AC63" i="1"/>
  <c r="AE61" i="1"/>
  <c r="AD61" i="1"/>
  <c r="AC62" i="1"/>
  <c r="AC61" i="1"/>
  <c r="AE59" i="1"/>
  <c r="AD59" i="1"/>
  <c r="AC60" i="1"/>
  <c r="AC59" i="1"/>
  <c r="AE57" i="1"/>
  <c r="AD57" i="1"/>
  <c r="AC58" i="1"/>
  <c r="AC57" i="1"/>
  <c r="AE55" i="1"/>
  <c r="AD56" i="1" s="1"/>
  <c r="AD55" i="1"/>
  <c r="AC56" i="1"/>
  <c r="AC55" i="1"/>
  <c r="AE53" i="1"/>
  <c r="AD53" i="1"/>
  <c r="AC54" i="1"/>
  <c r="AC53" i="1"/>
  <c r="AE51" i="1"/>
  <c r="AD51" i="1"/>
  <c r="AC52" i="1"/>
  <c r="AC51" i="1"/>
  <c r="AE49" i="1"/>
  <c r="AD49" i="1"/>
  <c r="AC50" i="1"/>
  <c r="AC49" i="1"/>
  <c r="AE47" i="1"/>
  <c r="AD47" i="1"/>
  <c r="AC48" i="1"/>
  <c r="AC47" i="1"/>
  <c r="AE45" i="1"/>
  <c r="AD45" i="1"/>
  <c r="AC46" i="1"/>
  <c r="AC45" i="1"/>
  <c r="AE43" i="1"/>
  <c r="AD43" i="1"/>
  <c r="AC44" i="1"/>
  <c r="AC43" i="1"/>
  <c r="AE41" i="1"/>
  <c r="AD41" i="1"/>
  <c r="AC42" i="1"/>
  <c r="AC41" i="1"/>
  <c r="AE39" i="1"/>
  <c r="AD39" i="1"/>
  <c r="AC40" i="1"/>
  <c r="AC39" i="1"/>
  <c r="AE37" i="1"/>
  <c r="AD37" i="1"/>
  <c r="AC38" i="1"/>
  <c r="AC37" i="1"/>
  <c r="AE35" i="1"/>
  <c r="AD35" i="1"/>
  <c r="AC36" i="1"/>
  <c r="AC35" i="1"/>
  <c r="AE33" i="1"/>
  <c r="AD33" i="1"/>
  <c r="AC34" i="1"/>
  <c r="AC33" i="1"/>
  <c r="AE31" i="1"/>
  <c r="AD31" i="1"/>
  <c r="AC32" i="1"/>
  <c r="AC31" i="1"/>
  <c r="AE29" i="1"/>
  <c r="AD29" i="1"/>
  <c r="AC30" i="1"/>
  <c r="AC29" i="1"/>
  <c r="AE27" i="1"/>
  <c r="AD27" i="1"/>
  <c r="AC28" i="1"/>
  <c r="AC27" i="1"/>
  <c r="AE25" i="1"/>
  <c r="AD25" i="1"/>
  <c r="AC26" i="1"/>
  <c r="AC25" i="1"/>
  <c r="AE23" i="1"/>
  <c r="AD23" i="1"/>
  <c r="AC24" i="1"/>
  <c r="AC23" i="1"/>
  <c r="AE21" i="1"/>
  <c r="AD21" i="1"/>
  <c r="AC22" i="1"/>
  <c r="AC21" i="1"/>
  <c r="AE19" i="1"/>
  <c r="AD19" i="1"/>
  <c r="AC20" i="1"/>
  <c r="AC19" i="1"/>
  <c r="AE17" i="1"/>
  <c r="AD17" i="1"/>
  <c r="AC18" i="1"/>
  <c r="AC17" i="1"/>
  <c r="AD15" i="1"/>
  <c r="AE15" i="1"/>
  <c r="AC16" i="1"/>
  <c r="AC15" i="1"/>
  <c r="AA113" i="1"/>
  <c r="AA111" i="1"/>
  <c r="AA109" i="1"/>
  <c r="AA107" i="1"/>
  <c r="AA105" i="1"/>
  <c r="AA103" i="1"/>
  <c r="AA101" i="1"/>
  <c r="AA99" i="1"/>
  <c r="AA97" i="1"/>
  <c r="AA95" i="1"/>
  <c r="AA93" i="1"/>
  <c r="AA91" i="1"/>
  <c r="AA89" i="1"/>
  <c r="AA87" i="1"/>
  <c r="AA85" i="1"/>
  <c r="AA83" i="1"/>
  <c r="AA81" i="1"/>
  <c r="AA79" i="1"/>
  <c r="AA77" i="1"/>
  <c r="AA75" i="1"/>
  <c r="AA73" i="1"/>
  <c r="AA71" i="1"/>
  <c r="AA69" i="1"/>
  <c r="AA67" i="1"/>
  <c r="AA65" i="1"/>
  <c r="AA63" i="1"/>
  <c r="AA61" i="1"/>
  <c r="AA59" i="1"/>
  <c r="AA57" i="1"/>
  <c r="AA55" i="1"/>
  <c r="AA53" i="1"/>
  <c r="AA51" i="1"/>
  <c r="AA49" i="1"/>
  <c r="AA47" i="1"/>
  <c r="AA45" i="1"/>
  <c r="AA43" i="1"/>
  <c r="AA41" i="1"/>
  <c r="AA39" i="1"/>
  <c r="AA37" i="1"/>
  <c r="AA35" i="1"/>
  <c r="AA33" i="1"/>
  <c r="AA31" i="1"/>
  <c r="AA29" i="1"/>
  <c r="AA27" i="1"/>
  <c r="AA25" i="1"/>
  <c r="AA23" i="1"/>
  <c r="AA21" i="1"/>
  <c r="AA19" i="1"/>
  <c r="AA17" i="1"/>
  <c r="A16" i="1"/>
  <c r="V65" i="2"/>
  <c r="V60" i="2"/>
  <c r="V55" i="2"/>
  <c r="A96" i="1"/>
  <c r="A76" i="1"/>
  <c r="A56" i="1"/>
  <c r="A36" i="1"/>
  <c r="A95" i="1"/>
  <c r="A75" i="1"/>
  <c r="A55" i="1"/>
  <c r="A35" i="1"/>
  <c r="A15" i="1"/>
  <c r="V50" i="2"/>
  <c r="V45" i="2"/>
  <c r="V40" i="2"/>
  <c r="V35" i="2"/>
  <c r="V30" i="2"/>
  <c r="V25" i="2"/>
  <c r="V20" i="2"/>
  <c r="V15" i="2"/>
  <c r="AA16" i="2"/>
  <c r="N11" i="1"/>
  <c r="G7" i="1"/>
  <c r="AD92" i="1" l="1"/>
  <c r="AD106" i="1"/>
  <c r="AD104" i="1"/>
  <c r="AD96" i="1"/>
  <c r="AD102" i="1"/>
  <c r="AD100" i="1"/>
  <c r="AD112" i="1"/>
  <c r="AD36" i="1"/>
  <c r="AD52" i="1"/>
  <c r="AD60" i="1"/>
  <c r="E6" i="2"/>
  <c r="I6" i="2" s="1"/>
  <c r="H9" i="1" s="1"/>
  <c r="T60" i="2"/>
  <c r="T50" i="2"/>
  <c r="S15" i="2"/>
  <c r="T15" i="2" s="1"/>
  <c r="T55" i="2"/>
  <c r="T20" i="2"/>
  <c r="T25" i="2"/>
  <c r="T30" i="2"/>
  <c r="T65" i="2"/>
  <c r="T40" i="2"/>
  <c r="T45" i="2"/>
  <c r="T35" i="2"/>
  <c r="AD22" i="1"/>
  <c r="AE58" i="1"/>
  <c r="AE66" i="1"/>
  <c r="AE70" i="1"/>
  <c r="AE74" i="1"/>
  <c r="AE78" i="1"/>
  <c r="AE82" i="1"/>
  <c r="AE86" i="1"/>
  <c r="AE94" i="1"/>
  <c r="AE98" i="1"/>
  <c r="AE102" i="1"/>
  <c r="AE110" i="1"/>
  <c r="AE114" i="1"/>
  <c r="AE32" i="1"/>
  <c r="AE48" i="1"/>
  <c r="AE52" i="1"/>
  <c r="AE56" i="1"/>
  <c r="AE60" i="1"/>
  <c r="AE80" i="1"/>
  <c r="AE92" i="1"/>
  <c r="AE96" i="1"/>
  <c r="AE100" i="1"/>
  <c r="AE108" i="1"/>
  <c r="AE112" i="1"/>
  <c r="AE36" i="1"/>
  <c r="AE40" i="1"/>
  <c r="AD70" i="1"/>
  <c r="AD74" i="1"/>
  <c r="AD82" i="1"/>
  <c r="AD86" i="1"/>
  <c r="AD94" i="1"/>
  <c r="AD110" i="1"/>
  <c r="AE18" i="1"/>
  <c r="AE26" i="1"/>
  <c r="AD34" i="1"/>
  <c r="AE38" i="1"/>
  <c r="AD42" i="1"/>
  <c r="AD46" i="1"/>
  <c r="AD50" i="1"/>
  <c r="AE54" i="1"/>
  <c r="AD62" i="1"/>
  <c r="AE16" i="1"/>
  <c r="AD16" i="1"/>
  <c r="AD38" i="1"/>
  <c r="AD114" i="1"/>
  <c r="AD18" i="1"/>
  <c r="AD26" i="1"/>
  <c r="AD24" i="1"/>
  <c r="AD32" i="1"/>
  <c r="AD48" i="1"/>
  <c r="AD90" i="1"/>
  <c r="AE24" i="1"/>
  <c r="AE42" i="1"/>
  <c r="B9" i="1"/>
  <c r="G9" i="1" s="1"/>
  <c r="AD108" i="1"/>
  <c r="AD54" i="1"/>
  <c r="AE64" i="1"/>
  <c r="AD68" i="1"/>
  <c r="AD72" i="1"/>
  <c r="AE76" i="1"/>
  <c r="AD80" i="1"/>
  <c r="AE84" i="1"/>
  <c r="AE88" i="1"/>
  <c r="AE22" i="1"/>
  <c r="AE34" i="1"/>
  <c r="AE46" i="1"/>
  <c r="AE104" i="1"/>
  <c r="AD76" i="1"/>
  <c r="AE68" i="1"/>
  <c r="AD88" i="1"/>
  <c r="AE90" i="1"/>
  <c r="AD98" i="1"/>
  <c r="AE106" i="1"/>
  <c r="AE72" i="1"/>
  <c r="AD20" i="1"/>
  <c r="AD28" i="1"/>
  <c r="AD58" i="1"/>
  <c r="AE44" i="1"/>
  <c r="AE62" i="1"/>
  <c r="AD66" i="1"/>
  <c r="AD78" i="1"/>
  <c r="AD44" i="1"/>
  <c r="AE30" i="1"/>
  <c r="AD64" i="1"/>
  <c r="AD84" i="1"/>
  <c r="C9" i="1"/>
  <c r="AD30" i="1"/>
  <c r="AE20" i="1"/>
  <c r="AE28" i="1"/>
  <c r="AD40" i="1"/>
  <c r="AE50" i="1"/>
  <c r="Z21" i="2" l="1"/>
  <c r="AA21" i="2" s="1"/>
  <c r="K23" i="2"/>
  <c r="K28" i="2"/>
  <c r="Z31" i="2"/>
  <c r="K33" i="2"/>
  <c r="Z36" i="2"/>
  <c r="K38" i="2"/>
  <c r="AA26" i="2"/>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Kouichi Aoyama</author>
  </authors>
  <commentList>
    <comment ref="H4" authorId="0" shapeId="0" xr:uid="{00000000-0006-0000-0100-000001000000}">
      <text>
        <r>
          <rPr>
            <b/>
            <sz val="14"/>
            <color indexed="81"/>
            <rFont val="ＭＳ Ｐゴシック"/>
            <family val="3"/>
            <charset val="128"/>
          </rPr>
          <t>「ｼｮｳ」は入れないでください</t>
        </r>
      </text>
    </comment>
  </commentList>
</comments>
</file>

<file path=xl/sharedStrings.xml><?xml version="1.0" encoding="utf-8"?>
<sst xmlns="http://schemas.openxmlformats.org/spreadsheetml/2006/main" count="246" uniqueCount="154">
  <si>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</si>
  <si>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</si>
  <si>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</si>
  <si>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</si>
  <si>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</si>
  <si>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</si>
  <si>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走高跳</t>
    <rPh sb="0" eb="1">
      <t>ハシ</t>
    </rPh>
    <rPh sb="1" eb="3">
      <t>タカト</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</si>
  <si>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</si>
  <si>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</si>
  <si>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</si>
  <si>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一般</t>
    <rPh sb="0" eb="2">
      <t>イッパン</t>
    </rPh>
    <phoneticPr fontId="1"/>
  </si>
  <si>
    <t>大学</t>
    <rPh sb="0" eb="2">
      <t>ダイガク</t>
    </rPh>
    <phoneticPr fontId="1"/>
  </si>
  <si>
    <t>高校</t>
    <rPh sb="0" eb="2">
      <t>コウコウ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</si>
  <si>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</si>
  <si>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</si>
  <si>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</si>
  <si>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100m</t>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</si>
  <si>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</si>
  <si>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</si>
  <si>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</si>
  <si>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</si>
  <si>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</si>
  <si>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</si>
  <si>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</si>
  <si>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(A)</t>
    <phoneticPr fontId="1"/>
  </si>
  <si>
    <t>(B)</t>
    <phoneticPr fontId="1"/>
  </si>
  <si>
    <t>(D)</t>
    <phoneticPr fontId="1"/>
  </si>
  <si>
    <t>(E)</t>
    <phoneticPr fontId="1"/>
  </si>
  <si>
    <t>(F)</t>
    <phoneticPr fontId="1"/>
  </si>
  <si>
    <t>(G)</t>
    <phoneticPr fontId="1"/>
  </si>
  <si>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</si>
  <si>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</si>
  <si>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</si>
  <si>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</si>
  <si>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</si>
  <si>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</si>
  <si>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</si>
  <si>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</si>
  <si>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</si>
  <si>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</si>
  <si>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</si>
  <si>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</si>
  <si>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</si>
  <si>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</si>
  <si>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</si>
  <si>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</si>
  <si>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</si>
  <si>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</si>
  <si>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</si>
  <si>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</si>
  <si>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</si>
  <si>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</si>
  <si>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</si>
  <si>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</si>
  <si>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1000m</t>
    <phoneticPr fontId="2"/>
  </si>
  <si>
    <t>走幅跳</t>
    <rPh sb="0" eb="1">
      <t>ハシ</t>
    </rPh>
    <rPh sb="1" eb="3">
      <t>ハバト</t>
    </rPh>
    <phoneticPr fontId="2"/>
  </si>
  <si>
    <t>参加料/人</t>
    <rPh sb="0" eb="2">
      <t>サンカ</t>
    </rPh>
    <rPh sb="2" eb="3">
      <t>リョウ</t>
    </rPh>
    <rPh sb="4" eb="5">
      <t>ニン</t>
    </rPh>
    <phoneticPr fontId="1"/>
  </si>
  <si>
    <t>参加人数</t>
    <rPh sb="0" eb="2">
      <t>サンカ</t>
    </rPh>
    <rPh sb="2" eb="4">
      <t>ニンズウ</t>
    </rPh>
    <phoneticPr fontId="1"/>
  </si>
  <si>
    <t>1000m</t>
    <phoneticPr fontId="1"/>
  </si>
  <si>
    <t>入力例</t>
    <rPh sb="0" eb="2">
      <t>ニュウリョク</t>
    </rPh>
    <rPh sb="2" eb="3">
      <t>レイ</t>
    </rPh>
    <phoneticPr fontId="2"/>
  </si>
  <si>
    <t>1000m</t>
  </si>
  <si>
    <t>エラーファイルは再エントリーをしていただきます。</t>
    <rPh sb="8" eb="9">
      <t>サイ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</si>
  <si>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</si>
  <si>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</si>
  <si>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　トラック種目は1/100秒までとし、手動で12秒6の場合でも、1260と入力してください。</t>
    <rPh sb="19" eb="21">
      <t>シュドウ</t>
    </rPh>
    <rPh sb="24" eb="25">
      <t>ビョウ</t>
    </rPh>
    <rPh sb="27" eb="29">
      <t>バアイ</t>
    </rPh>
    <rPh sb="37" eb="39">
      <t>ニュウリョク</t>
    </rPh>
    <phoneticPr fontId="1"/>
  </si>
  <si>
    <t>-</t>
    <phoneticPr fontId="1"/>
  </si>
  <si>
    <t>学年</t>
    <rPh sb="0" eb="2">
      <t>ガクネン</t>
    </rPh>
    <phoneticPr fontId="1"/>
  </si>
  <si>
    <t>ﾌﾘｶﾞﾅ(半角ｶﾅ)</t>
    <rPh sb="6" eb="8">
      <t>ハンカク</t>
    </rPh>
    <phoneticPr fontId="2"/>
  </si>
  <si>
    <t>【エントリーについての注意と手順】</t>
    <rPh sb="11" eb="13">
      <t>チュウイ</t>
    </rPh>
    <rPh sb="14" eb="16">
      <t>テジュン</t>
    </rPh>
    <phoneticPr fontId="1"/>
  </si>
  <si>
    <t>エラーはプログラムから漏れる可能性があります。</t>
    <phoneticPr fontId="1"/>
  </si>
  <si>
    <t>１．エントリーと参加料納付について</t>
    <rPh sb="8" eb="11">
      <t>サンカリョウ</t>
    </rPh>
    <rPh sb="11" eb="13">
      <t>ノウフ</t>
    </rPh>
    <phoneticPr fontId="1"/>
  </si>
  <si>
    <t>２．エントリーファイル入力の手順について</t>
    <rPh sb="11" eb="13">
      <t>ニュウリョク</t>
    </rPh>
    <rPh sb="14" eb="16">
      <t>テジュン</t>
    </rPh>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</si>
  <si>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</si>
  <si>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</si>
  <si>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</si>
  <si>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</si>
  <si>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</si>
  <si>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</si>
  <si>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</si>
  <si>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　絶対に、他のデータからの貼付けはしないで下さい。</t>
    <rPh sb="1" eb="3">
      <t>ゼッタイ</t>
    </rPh>
    <rPh sb="5" eb="6">
      <t>タ</t>
    </rPh>
    <rPh sb="13" eb="14">
      <t>ハ</t>
    </rPh>
    <rPh sb="14" eb="15">
      <t>ツ</t>
    </rPh>
    <rPh sb="21" eb="22">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</si>
  <si>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</si>
  <si>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　数字のみとし単位（秒、ｍ、：、.、など）は入れないで下さい。</t>
    <rPh sb="1" eb="3">
      <t>スウジ</t>
    </rPh>
    <rPh sb="10" eb="11">
      <t>ビョウ</t>
    </rPh>
    <phoneticPr fontId="1"/>
  </si>
  <si>
    <t>（３）リレー申込票</t>
    <rPh sb="6" eb="8">
      <t>モウシコミ</t>
    </rPh>
    <rPh sb="8" eb="9">
      <t>ヒョウ</t>
    </rPh>
    <phoneticPr fontId="1"/>
  </si>
  <si>
    <t>　数字のみとし単位は入れないで下さい。</t>
    <rPh sb="1" eb="3">
      <t>スウジ</t>
    </rPh>
    <phoneticPr fontId="1"/>
  </si>
  <si>
    <t>　左上から入力してください。左上が空欄の場合はエントリーから漏れます。</t>
    <phoneticPr fontId="1"/>
  </si>
  <si>
    <t>３．エントリーセンターからのエントリーファイル送信方法</t>
    <rPh sb="23" eb="25">
      <t>ソウシン</t>
    </rPh>
    <rPh sb="25" eb="27">
      <t>ホウホウ</t>
    </rPh>
    <phoneticPr fontId="1"/>
  </si>
  <si>
    <t>⑤コメント</t>
    <phoneticPr fontId="1"/>
  </si>
  <si>
    <t>②「申込責任者氏名・住所・緊急連絡先の電話番号」を入力して下さい。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</si>
  <si>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④「氏名とﾌﾘｶﾞﾅ」を入力をして下さい。</t>
    <rPh sb="2" eb="4">
      <t>シメイ</t>
    </rPh>
    <rPh sb="12" eb="14">
      <t>ニュウリョク</t>
    </rPh>
    <rPh sb="17" eb="18">
      <t>クダ</t>
    </rPh>
    <phoneticPr fontId="1"/>
  </si>
  <si>
    <t>⑦「参考記録」に自己記録又は目標記録を入力して下さい。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</si>
  <si>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②「参考記録」にチーム記録又は目標記録を入力して下さい。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</si>
  <si>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「小」「小学校」「ｼｮｳ」「ｼｮｳｶﾞｯｺｳ」は入力しないで下さい。</t>
    <rPh sb="1" eb="2">
      <t>ショウ</t>
    </rPh>
    <rPh sb="4" eb="7">
      <t>ショウガッコウ</t>
    </rPh>
    <rPh sb="24" eb="26">
      <t>ニュウリョク</t>
    </rPh>
    <rPh sb="30" eb="31">
      <t>クダ</t>
    </rPh>
    <phoneticPr fontId="19"/>
  </si>
  <si>
    <t>⑧セルが”赤色”になっているところが無いか（未入力）確認してください。</t>
    <rPh sb="5" eb="7">
      <t>アカイロ</t>
    </rPh>
    <rPh sb="18" eb="19">
      <t>ナ</t>
    </rPh>
    <rPh sb="22" eb="25">
      <t>ミニュウリョク</t>
    </rPh>
    <rPh sb="26" eb="28">
      <t>カクニン</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</si>
  <si>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</si>
  <si>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</si>
  <si>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t>　（同サイトの「エントリー状況確認」のページでも確認が出来ます）</t>
    <phoneticPr fontId="19"/>
  </si>
  <si>
    <t>6年男子</t>
    <rPh sb="2" eb="4">
      <t>ダンシ</t>
    </rPh>
    <phoneticPr fontId="2"/>
  </si>
  <si>
    <t>6年女子</t>
    <rPh sb="2" eb="4">
      <t>ジョシ</t>
    </rPh>
    <phoneticPr fontId="2"/>
  </si>
  <si>
    <t>5年男子</t>
    <rPh sb="2" eb="4">
      <t>ダンシ</t>
    </rPh>
    <phoneticPr fontId="2"/>
  </si>
  <si>
    <t>中学</t>
    <rPh sb="0" eb="2">
      <t>チュウガク</t>
    </rPh>
    <phoneticPr fontId="1"/>
  </si>
  <si>
    <t>小学</t>
    <rPh sb="0" eb="2">
      <t>ショウガク</t>
    </rPh>
    <phoneticPr fontId="1"/>
  </si>
  <si>
    <t>(Ｃ)</t>
    <phoneticPr fontId="1"/>
  </si>
  <si>
    <t>参加料／人</t>
    <rPh sb="0" eb="2">
      <t>サンカ</t>
    </rPh>
    <rPh sb="4" eb="5">
      <t>ニン</t>
    </rPh>
    <phoneticPr fontId="2"/>
  </si>
  <si>
    <t>⑤「氏名とﾌﾘｶﾞﾅ」を入力をして下さい。</t>
    <rPh sb="2" eb="4">
      <t>シメイ</t>
    </rPh>
    <rPh sb="12" eb="14">
      <t>ニュウリョク</t>
    </rPh>
    <rPh sb="17" eb="18">
      <t>クダ</t>
    </rPh>
    <phoneticPr fontId="1"/>
  </si>
  <si>
    <r>
      <t>⑥セルが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1"/>
  </si>
  <si>
    <t>混合</t>
    <rPh sb="0" eb="2">
      <t>コンゴウ</t>
    </rPh>
    <phoneticPr fontId="1"/>
  </si>
  <si>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</si>
  <si>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①「所属名称・所属ﾌﾘｶﾞﾅ」を入力して下さい。</t>
    <rPh sb="2" eb="4">
      <t>ショゾク</t>
    </rPh>
    <rPh sb="4" eb="6">
      <t>メイショウ</t>
    </rPh>
    <rPh sb="7" eb="9">
      <t>ショゾク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</si>
  <si>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2"/>
  </si>
  <si>
    <t>所属団体名
※団体名･学校名</t>
    <rPh sb="0" eb="2">
      <t>ショゾク</t>
    </rPh>
    <phoneticPr fontId="1"/>
  </si>
  <si>
    <r>
      <t xml:space="preserve">所属団体名略称
</t>
    </r>
    <r>
      <rPr>
        <sz val="11"/>
        <color indexed="10"/>
        <rFont val="Meiryo UI"/>
        <family val="3"/>
        <charset val="128"/>
      </rPr>
      <t>("小""小学校"は不要です)</t>
    </r>
    <rPh sb="0" eb="2">
      <t>ショゾク</t>
    </rPh>
    <rPh sb="2" eb="4">
      <t>ダンタイ</t>
    </rPh>
    <rPh sb="4" eb="5">
      <t>メイ</t>
    </rPh>
    <rPh sb="5" eb="7">
      <t>リャクショウ</t>
    </rPh>
    <rPh sb="10" eb="11">
      <t>ショウ</t>
    </rPh>
    <rPh sb="13" eb="16">
      <t>ショウガッコウ</t>
    </rPh>
    <rPh sb="18" eb="20">
      <t>フヨウ</t>
    </rPh>
    <phoneticPr fontId="1"/>
  </si>
  <si>
    <t>カテゴリ</t>
    <phoneticPr fontId="1"/>
  </si>
  <si>
    <t>学年</t>
    <rPh sb="0" eb="2">
      <t>ガクネン</t>
    </rPh>
    <phoneticPr fontId="1"/>
  </si>
  <si>
    <t>プルダウンメニュー</t>
    <phoneticPr fontId="1"/>
  </si>
  <si>
    <t>○</t>
    <phoneticPr fontId="1"/>
  </si>
  <si>
    <t>4年100m</t>
    <rPh sb="1" eb="2">
      <t>ネン</t>
    </rPh>
    <phoneticPr fontId="2"/>
  </si>
  <si>
    <t>5年100m</t>
    <rPh sb="1" eb="2">
      <t>ネン</t>
    </rPh>
    <phoneticPr fontId="2"/>
  </si>
  <si>
    <t>6年100m</t>
    <rPh sb="1" eb="2">
      <t>ネン</t>
    </rPh>
    <phoneticPr fontId="2"/>
  </si>
  <si>
    <t>男子</t>
    <rPh sb="0" eb="2">
      <t>ダンシ</t>
    </rPh>
    <phoneticPr fontId="2"/>
  </si>
  <si>
    <t>女子</t>
    <rPh sb="0" eb="2">
      <t>ジョシ</t>
    </rPh>
    <phoneticPr fontId="2"/>
  </si>
  <si>
    <t>男子</t>
    <phoneticPr fontId="2"/>
  </si>
  <si>
    <t>5年女子</t>
    <rPh sb="2" eb="4">
      <t>ジョシ</t>
    </rPh>
    <phoneticPr fontId="2"/>
  </si>
  <si>
    <t>4年男子</t>
    <rPh sb="2" eb="4">
      <t>ダンシ</t>
    </rPh>
    <phoneticPr fontId="2"/>
  </si>
  <si>
    <t>4年女子</t>
    <rPh sb="2" eb="4">
      <t>ジョシ</t>
    </rPh>
    <phoneticPr fontId="1"/>
  </si>
  <si>
    <t>（例：1000ｍ　3分20秒48 → 32048、　走幅跳　3m20　→　320、　ジャベボール投げ　20m00 →　2000）</t>
    <rPh sb="48" eb="49">
      <t>ナ</t>
    </rPh>
    <phoneticPr fontId="1"/>
  </si>
  <si>
    <r>
      <rPr>
        <b/>
        <sz val="12"/>
        <color indexed="10"/>
        <rFont val="Meiryo UI"/>
        <family val="3"/>
        <charset val="128"/>
      </rPr>
      <t>【大会別注意事項】</t>
    </r>
    <r>
      <rPr>
        <b/>
        <sz val="12"/>
        <color indexed="8"/>
        <rFont val="Meiryo UI"/>
        <family val="3"/>
        <charset val="128"/>
      </rPr>
      <t xml:space="preserve">
○</t>
    </r>
    <r>
      <rPr>
        <b/>
        <sz val="12"/>
        <color indexed="10"/>
        <rFont val="Meiryo UI"/>
        <family val="3"/>
        <charset val="128"/>
      </rPr>
      <t xml:space="preserve">女子３名を上段に、男子３名を下段に入力してください。
</t>
    </r>
    <r>
      <rPr>
        <b/>
        <sz val="12"/>
        <color indexed="8"/>
        <rFont val="Meiryo UI"/>
        <family val="3"/>
        <charset val="128"/>
      </rPr>
      <t>○参考記録は分表示（例：6835×　→　10835○）です。</t>
    </r>
    <rPh sb="1" eb="3">
      <t>タイカイ</t>
    </rPh>
    <rPh sb="3" eb="4">
      <t>ベツ</t>
    </rPh>
    <rPh sb="4" eb="6">
      <t>チュウイ</t>
    </rPh>
    <rPh sb="6" eb="8">
      <t>ジコウ</t>
    </rPh>
    <rPh sb="11" eb="13">
      <t>ジョシ</t>
    </rPh>
    <rPh sb="14" eb="15">
      <t>メイ</t>
    </rPh>
    <rPh sb="16" eb="18">
      <t>ジョウダン</t>
    </rPh>
    <rPh sb="20" eb="22">
      <t>ダンシ</t>
    </rPh>
    <rPh sb="23" eb="24">
      <t>メイ</t>
    </rPh>
    <rPh sb="25" eb="26">
      <t>シタ</t>
    </rPh>
    <rPh sb="26" eb="27">
      <t>ダン</t>
    </rPh>
    <rPh sb="39" eb="41">
      <t>サンコウ</t>
    </rPh>
    <rPh sb="41" eb="43">
      <t>キロク</t>
    </rPh>
    <rPh sb="44" eb="45">
      <t>フン</t>
    </rPh>
    <rPh sb="45" eb="47">
      <t>ヒョウジ</t>
    </rPh>
    <rPh sb="48" eb="49">
      <t>レイ</t>
    </rPh>
    <phoneticPr fontId="1"/>
  </si>
  <si>
    <t>80mH(0.700m)</t>
    <phoneticPr fontId="2"/>
  </si>
  <si>
    <t>80mH(0.700m)</t>
    <phoneticPr fontId="1"/>
  </si>
  <si>
    <t>ジャベリックボール投</t>
  </si>
  <si>
    <t>ジャベリックボール投</t>
    <phoneticPr fontId="2"/>
  </si>
  <si>
    <t>①該当する「種目」を選択して下さい。</t>
    <rPh sb="1" eb="3">
      <t>ガイトウ</t>
    </rPh>
    <rPh sb="6" eb="8">
      <t>シュモク</t>
    </rPh>
    <rPh sb="10" eb="12">
      <t>センタク</t>
    </rPh>
    <rPh sb="14" eb="15">
      <t>クダ</t>
    </rPh>
    <phoneticPr fontId="1"/>
  </si>
  <si>
    <t>4×100mR</t>
  </si>
  <si>
    <t>4×100mR</t>
    <phoneticPr fontId="1"/>
  </si>
  <si>
    <t>携帯電話
番号</t>
    <rPh sb="0" eb="2">
      <t>ケイタイ</t>
    </rPh>
    <rPh sb="2" eb="4">
      <t>デンワ</t>
    </rPh>
    <rPh sb="5" eb="7">
      <t>バンゴウ</t>
    </rPh>
    <phoneticPr fontId="2"/>
  </si>
  <si>
    <t>運営協力者氏名</t>
    <rPh sb="0" eb="2">
      <t>ウンエイ</t>
    </rPh>
    <rPh sb="2" eb="5">
      <t>キョウリョクシャ</t>
    </rPh>
    <rPh sb="5" eb="7">
      <t>シメイ</t>
    </rPh>
    <phoneticPr fontId="1"/>
  </si>
  <si>
    <t>第6回大北・安曇野市小学生陸上競技大会</t>
    <rPh sb="0" eb="1">
      <t>ダイ</t>
    </rPh>
    <rPh sb="2" eb="3">
      <t>カイ</t>
    </rPh>
    <rPh sb="3" eb="5">
      <t>タイホク</t>
    </rPh>
    <rPh sb="6" eb="9">
      <t>アズミノ</t>
    </rPh>
    <rPh sb="9" eb="10">
      <t>シ</t>
    </rPh>
    <rPh sb="10" eb="13">
      <t>ショウガクセイ</t>
    </rPh>
    <rPh sb="13" eb="15">
      <t>リクジョウ</t>
    </rPh>
    <rPh sb="15" eb="17">
      <t>キョウギ</t>
    </rPh>
    <rPh sb="17" eb="19">
      <t>タイカイ</t>
    </rPh>
    <phoneticPr fontId="1"/>
  </si>
  <si>
    <t>大北・安曇野小学生</t>
    <rPh sb="0" eb="2">
      <t>タイホク</t>
    </rPh>
    <rPh sb="3" eb="6">
      <t>アズミノ</t>
    </rPh>
    <rPh sb="6" eb="9">
      <t>ショウガクセイ</t>
    </rPh>
    <phoneticPr fontId="1"/>
  </si>
  <si>
    <t>大北・安曇野</t>
    <rPh sb="0" eb="2">
      <t>タイホク</t>
    </rPh>
    <rPh sb="3" eb="6">
      <t>アズミノ</t>
    </rPh>
    <phoneticPr fontId="1"/>
  </si>
  <si>
    <t>申込み担当先生の氏名</t>
    <rPh sb="0" eb="2">
      <t>モウシコ</t>
    </rPh>
    <rPh sb="3" eb="7">
      <t>タントウセンセイ</t>
    </rPh>
    <rPh sb="8" eb="10">
      <t>シメイ</t>
    </rPh>
    <phoneticPr fontId="1"/>
  </si>
  <si>
    <t>申込み担当先生の携帯電話番号</t>
    <rPh sb="0" eb="2">
      <t>モウシコ</t>
    </rPh>
    <rPh sb="3" eb="7">
      <t>タントウセンセイ</t>
    </rPh>
    <rPh sb="8" eb="14">
      <t>ケイタイデンワバンゴウ</t>
    </rPh>
    <phoneticPr fontId="1"/>
  </si>
  <si>
    <t>各学校の住所を記入すること</t>
    <rPh sb="0" eb="3">
      <t>カクガッコウ</t>
    </rPh>
    <rPh sb="4" eb="6">
      <t>ジュウショ</t>
    </rPh>
    <rPh sb="7" eb="9">
      <t>キニュウ</t>
    </rPh>
    <phoneticPr fontId="1"/>
  </si>
  <si>
    <t>運営協力先生の氏名記入</t>
    <rPh sb="0" eb="6">
      <t>ウンエイキョウリョクセンセイ</t>
    </rPh>
    <rPh sb="7" eb="11">
      <t>シメイキニュウ</t>
    </rPh>
    <phoneticPr fontId="1"/>
  </si>
  <si>
    <t>ファイル名は22TaihokuazuminoSho_○○○にして下さい。（下記参照）</t>
    <rPh sb="4" eb="5">
      <t>メイ</t>
    </rPh>
    <rPh sb="32" eb="33">
      <t>クダ</t>
    </rPh>
    <rPh sb="37" eb="39">
      <t>カキ</t>
    </rPh>
    <rPh sb="39" eb="41">
      <t>サンショウ</t>
    </rPh>
    <phoneticPr fontId="1"/>
  </si>
  <si>
    <t>ダウンロード時のファイル名は「22TaihokuazuminoSho_entryfile」となっているので、「entryfile」の部分を消去して、</t>
    <rPh sb="6" eb="7">
      <t>ジ</t>
    </rPh>
    <rPh sb="66" eb="68">
      <t>ブブン</t>
    </rPh>
    <rPh sb="69" eb="71">
      <t>ショウキョ</t>
    </rPh>
    <phoneticPr fontId="1"/>
  </si>
  <si>
    <t>　　　　　　 性別・ｸﾗｽ
種目</t>
    <rPh sb="7" eb="8">
      <t>セイ</t>
    </rPh>
    <rPh sb="8" eb="9">
      <t>ベツ</t>
    </rPh>
    <rPh sb="14" eb="16">
      <t>シュモク</t>
    </rPh>
    <phoneticPr fontId="2"/>
  </si>
  <si>
    <t>ﾀｲﾎｸ･ｱｽﾞﾐﾉ</t>
    <phoneticPr fontId="1"/>
  </si>
  <si>
    <t>住所</t>
    <rPh sb="0" eb="2">
      <t>ジュウショ</t>
    </rPh>
    <phoneticPr fontId="2"/>
  </si>
  <si>
    <r>
      <rPr>
        <b/>
        <sz val="12"/>
        <color indexed="10"/>
        <rFont val="Meiryo UI"/>
        <family val="3"/>
        <charset val="128"/>
      </rPr>
      <t>【大会別注意事項】</t>
    </r>
    <r>
      <rPr>
        <b/>
        <sz val="12"/>
        <color indexed="8"/>
        <rFont val="Meiryo UI"/>
        <family val="3"/>
        <charset val="128"/>
      </rPr>
      <t xml:space="preserve">
○学年を入力しないと種目を選択できません。
○プログラム編成のため、参考記録を必ず入力してください。
 （例：1000m 3分15秒00 → 31500、走幅跳 3m72 → 372）
○別のデータからコピー＆ペーストをする場合は
　氏名とﾌﾘｶﾞﾅのみとして、</t>
    </r>
    <r>
      <rPr>
        <b/>
        <sz val="12"/>
        <color indexed="10"/>
        <rFont val="Meiryo UI"/>
        <family val="3"/>
        <charset val="128"/>
      </rPr>
      <t>「形式を選択して貼り付け」</t>
    </r>
    <r>
      <rPr>
        <b/>
        <sz val="12"/>
        <color indexed="8"/>
        <rFont val="Meiryo UI"/>
        <family val="3"/>
        <charset val="128"/>
      </rPr>
      <t xml:space="preserve">
　から</t>
    </r>
    <r>
      <rPr>
        <b/>
        <sz val="12"/>
        <color indexed="10"/>
        <rFont val="Meiryo UI"/>
        <family val="3"/>
        <charset val="128"/>
      </rPr>
      <t>「値」</t>
    </r>
    <r>
      <rPr>
        <b/>
        <sz val="12"/>
        <color indexed="8"/>
        <rFont val="Meiryo UI"/>
        <family val="3"/>
        <charset val="128"/>
      </rPr>
      <t>を選択し貼り付けてください。
○誤字脱字がないか再度確認をお願いします。
　プログラム、賞状、記録等にそのまま反映されます。</t>
    </r>
    <rPh sb="1" eb="3">
      <t>タイカイ</t>
    </rPh>
    <rPh sb="3" eb="4">
      <t>ベツ</t>
    </rPh>
    <rPh sb="4" eb="6">
      <t>チュウイ</t>
    </rPh>
    <rPh sb="6" eb="8">
      <t>ジコウ</t>
    </rPh>
    <rPh sb="11" eb="13">
      <t>ガクネン</t>
    </rPh>
    <rPh sb="14" eb="16">
      <t>ニュウリョク</t>
    </rPh>
    <rPh sb="23" eb="25">
      <t>センタク</t>
    </rPh>
    <rPh sb="38" eb="40">
      <t>ヘンセイ</t>
    </rPh>
    <rPh sb="44" eb="46">
      <t>サンコウ</t>
    </rPh>
    <rPh sb="46" eb="48">
      <t>キロク</t>
    </rPh>
    <rPh sb="49" eb="50">
      <t>カナラ</t>
    </rPh>
    <rPh sb="51" eb="53">
      <t>ニュウリョク</t>
    </rPh>
    <rPh sb="63" eb="64">
      <t>レイ</t>
    </rPh>
    <rPh sb="72" eb="73">
      <t>フン</t>
    </rPh>
    <rPh sb="75" eb="76">
      <t>ビョウ</t>
    </rPh>
    <rPh sb="87" eb="88">
      <t>ハシ</t>
    </rPh>
    <rPh sb="88" eb="90">
      <t>ハバト</t>
    </rPh>
    <rPh sb="104" eb="105">
      <t>ベツ</t>
    </rPh>
    <rPh sb="122" eb="124">
      <t>バアイ</t>
    </rPh>
    <rPh sb="127" eb="129">
      <t>シメイ</t>
    </rPh>
    <rPh sb="142" eb="144">
      <t>ケイシキ</t>
    </rPh>
    <rPh sb="145" eb="147">
      <t>センタク</t>
    </rPh>
    <rPh sb="149" eb="150">
      <t>ハ</t>
    </rPh>
    <rPh sb="151" eb="152">
      <t>ツ</t>
    </rPh>
    <rPh sb="177" eb="179">
      <t>ゴジ</t>
    </rPh>
    <rPh sb="179" eb="181">
      <t>ダツジ</t>
    </rPh>
    <rPh sb="185" eb="187">
      <t>サイド</t>
    </rPh>
    <rPh sb="187" eb="189">
      <t>カクニン</t>
    </rPh>
    <rPh sb="191" eb="192">
      <t>ネガ</t>
    </rPh>
    <rPh sb="205" eb="207">
      <t>ショウジョウ</t>
    </rPh>
    <rPh sb="208" eb="210">
      <t>キロク</t>
    </rPh>
    <rPh sb="210" eb="211">
      <t>トウ</t>
    </rPh>
    <rPh sb="216" eb="218">
      <t>ハンエイ</t>
    </rPh>
    <phoneticPr fontId="1"/>
  </si>
  <si>
    <t>所属名を入れて下さい。（例：22TaihokuazuminoSho_entryfile を 22TaihokuazuminoSho_大北に変更）</t>
    <rPh sb="4" eb="5">
      <t>イ</t>
    </rPh>
    <rPh sb="7" eb="8">
      <t>クダ</t>
    </rPh>
    <rPh sb="12" eb="13">
      <t>レイ</t>
    </rPh>
    <rPh sb="66" eb="68">
      <t>タイホク</t>
    </rPh>
    <rPh sb="69" eb="71">
      <t>ヘンコウ</t>
    </rPh>
    <phoneticPr fontId="1"/>
  </si>
  <si>
    <t>③「性別/ｸﾗｽ」をドロップダウンから選択して下さい。</t>
    <rPh sb="2" eb="4">
      <t>セイベツ</t>
    </rPh>
    <rPh sb="19" eb="21">
      <t>センタク</t>
    </rPh>
    <rPh sb="23" eb="24">
      <t>クダ</t>
    </rPh>
    <phoneticPr fontId="1"/>
  </si>
  <si>
    <t>⑤「学年」をドロップダウンから選択して下さい。</t>
    <rPh sb="2" eb="4">
      <t>ガクネン</t>
    </rPh>
    <rPh sb="15" eb="17">
      <t>センタク</t>
    </rPh>
    <rPh sb="19" eb="20">
      <t>クダ</t>
    </rPh>
    <phoneticPr fontId="1"/>
  </si>
  <si>
    <t>⑥「種目」をドロップダウンから選択して下さい。</t>
    <rPh sb="2" eb="4">
      <t>シュモク</t>
    </rPh>
    <rPh sb="15" eb="17">
      <t>センタク</t>
    </rPh>
    <rPh sb="19" eb="20">
      <t>クダ</t>
    </rPh>
    <phoneticPr fontId="1"/>
  </si>
  <si>
    <t>③「チーム枝番」は複数のチームがエントリーする場合のみドロップダウンから選択して下さい。</t>
    <rPh sb="5" eb="6">
      <t>エダ</t>
    </rPh>
    <rPh sb="6" eb="7">
      <t>バン</t>
    </rPh>
    <rPh sb="9" eb="11">
      <t>フクスウ</t>
    </rPh>
    <rPh sb="23" eb="25">
      <t>バアイ</t>
    </rPh>
    <rPh sb="36" eb="38">
      <t>センタク</t>
    </rPh>
    <rPh sb="40" eb="41">
      <t>クダ</t>
    </rPh>
    <phoneticPr fontId="1"/>
  </si>
  <si>
    <t>④「学年」をドロップダウンから選択して下さい。</t>
    <rPh sb="2" eb="4">
      <t>ガクネン</t>
    </rPh>
    <rPh sb="15" eb="17">
      <t>センタク</t>
    </rPh>
    <rPh sb="19" eb="2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</si>
</sst>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81"/>
      <name val="ＭＳ Ｐゴシック"/>
      <family val="3"/>
      <charset val="128"/>
    </font>
    <font>
      <sz val="11"/>
      <color indexed="8"/>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8"/>
      <color indexed="8"/>
      <name val="Meiryo UI"/>
      <family val="3"/>
      <charset val="128"/>
    </font>
    <font>
      <sz val="11"/>
      <color indexed="9"/>
      <name val="Meiryo UI"/>
      <family val="3"/>
      <charset val="128"/>
    </font>
    <font>
      <sz val="11"/>
      <color indexed="10"/>
      <name val="Meiryo UI"/>
      <family val="3"/>
      <charset val="128"/>
    </font>
    <font>
      <b/>
      <sz val="14"/>
      <color indexed="9"/>
      <name val="Meiryo UI"/>
      <family val="3"/>
      <charset val="128"/>
    </font>
    <font>
      <sz val="11"/>
      <name val="Meiryo UI"/>
      <family val="3"/>
      <charset val="128"/>
    </font>
    <font>
      <b/>
      <sz val="14"/>
      <color indexed="8"/>
      <name val="Meiryo UI"/>
      <family val="3"/>
      <charset val="128"/>
    </font>
    <font>
      <b/>
      <sz val="14"/>
      <name val="Meiryo UI"/>
      <family val="3"/>
      <charset val="128"/>
    </font>
    <font>
      <b/>
      <sz val="16"/>
      <color indexed="8"/>
      <name val="Meiryo UI"/>
      <family val="3"/>
      <charset val="128"/>
    </font>
    <font>
      <b/>
      <sz val="14"/>
      <color indexed="17"/>
      <name val="Meiryo UI"/>
      <family val="3"/>
      <charset val="128"/>
    </font>
    <font>
      <b/>
      <sz val="18"/>
      <color indexed="8"/>
      <name val="Meiryo UI"/>
      <family val="3"/>
      <charset val="128"/>
    </font>
    <font>
      <sz val="9"/>
      <color indexed="8"/>
      <name val="Meiryo UI"/>
      <family val="3"/>
      <charset val="128"/>
    </font>
    <font>
      <sz val="6"/>
      <name val="ＭＳ Ｐゴシック"/>
      <family val="3"/>
      <charset val="128"/>
    </font>
    <font>
      <sz val="16"/>
      <color indexed="8"/>
      <name val="Meiryo UI"/>
      <family val="3"/>
      <charset val="128"/>
    </font>
    <font>
      <u/>
      <sz val="11"/>
      <color indexed="10"/>
      <name val="Meiryo UI"/>
      <family val="3"/>
      <charset val="128"/>
    </font>
    <font>
      <sz val="11"/>
      <color indexed="9"/>
      <name val="ＭＳ Ｐゴシック"/>
      <family val="3"/>
      <charset val="128"/>
    </font>
    <font>
      <sz val="11"/>
      <color theme="1"/>
      <name val="ＭＳ Ｐゴシック"/>
      <family val="3"/>
      <charset val="128"/>
      <scheme val="minor"/>
    </font>
    <font>
      <sz val="11"/>
      <color theme="1"/>
      <name val="Meiryo UI"/>
      <family val="3"/>
      <charset val="128"/>
    </font>
    <font>
      <sz val="10"/>
      <color theme="1"/>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b/>
      <sz val="18"/>
      <color rgb="FF0000FF"/>
      <name val="Meiryo UI"/>
      <family val="3"/>
      <charset val="128"/>
    </font>
    <font>
      <sz val="16"/>
      <color theme="0"/>
      <name val="Meiryo UI"/>
      <family val="3"/>
      <charset val="128"/>
    </font>
    <font>
      <b/>
      <sz val="16"/>
      <color rgb="FFFF0000"/>
      <name val="Meiryo UI"/>
      <family val="3"/>
      <charset val="128"/>
    </font>
    <font>
      <b/>
      <sz val="11"/>
      <color rgb="FFFF0000"/>
      <name val="Meiryo UI"/>
      <family val="3"/>
      <charset val="128"/>
    </font>
    <font>
      <sz val="9"/>
      <color theme="1"/>
      <name val="Meiryo UI"/>
      <family val="3"/>
      <charset val="128"/>
    </font>
    <font>
      <b/>
      <sz val="16"/>
      <color theme="0"/>
      <name val="Meiryo UI"/>
      <family val="3"/>
      <charset val="128"/>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C00000"/>
        <bgColor indexed="64"/>
      </patternFill>
    </fill>
    <fill>
      <patternFill patternType="solid">
        <fgColor rgb="FF66FFFF"/>
        <bgColor indexed="64"/>
      </patternFill>
    </fill>
    <fill>
      <patternFill patternType="solid">
        <fgColor rgb="FFCCFFFF"/>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FF"/>
        <bgColor indexed="64"/>
      </patternFill>
    </fill>
  </fills>
  <borders count="6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23" fillId="0" borderId="0">
      <alignment vertical="center"/>
    </xf>
  </cellStyleXfs>
  <cellXfs count="231">
    <xf numFmtId="0" fontId="0" fillId="0" borderId="0" xfId="0">
      <alignment vertical="center"/>
    </xf>
    <xf numFmtId="0" fontId="24" fillId="0" borderId="0" xfId="0" applyFont="1">
      <alignment vertical="center"/>
    </xf>
    <xf numFmtId="0" fontId="24" fillId="0" borderId="0" xfId="0" applyFont="1" applyAlignment="1">
      <alignment horizontal="center" vertical="center"/>
    </xf>
    <xf numFmtId="0" fontId="5" fillId="0" borderId="0" xfId="0" applyFont="1" applyAlignment="1">
      <alignment horizontal="left" vertical="center"/>
    </xf>
    <xf numFmtId="0" fontId="24" fillId="0" borderId="1" xfId="0" applyFont="1" applyBorder="1" applyAlignment="1">
      <alignment horizontal="center" vertical="center"/>
    </xf>
    <xf numFmtId="0" fontId="24" fillId="0" borderId="0" xfId="0" applyFont="1" applyAlignment="1">
      <alignment vertical="center"/>
    </xf>
    <xf numFmtId="177" fontId="24" fillId="0" borderId="2" xfId="0" applyNumberFormat="1" applyFont="1" applyBorder="1" applyAlignment="1">
      <alignment horizontal="center" vertical="center"/>
    </xf>
    <xf numFmtId="178" fontId="24" fillId="0" borderId="2" xfId="0" applyNumberFormat="1" applyFont="1" applyBorder="1" applyAlignment="1">
      <alignment horizontal="center" vertical="center"/>
    </xf>
    <xf numFmtId="176" fontId="24" fillId="0" borderId="2" xfId="0" applyNumberFormat="1" applyFont="1" applyFill="1" applyBorder="1" applyAlignment="1">
      <alignment horizontal="center" vertical="center"/>
    </xf>
    <xf numFmtId="176" fontId="24" fillId="0" borderId="2" xfId="0" applyNumberFormat="1" applyFont="1" applyBorder="1" applyAlignment="1">
      <alignment horizontal="center"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4" fillId="11" borderId="0" xfId="0" applyFont="1" applyFill="1">
      <alignment vertical="center"/>
    </xf>
    <xf numFmtId="0" fontId="24" fillId="0" borderId="15" xfId="0" applyFont="1" applyFill="1" applyBorder="1" applyAlignment="1">
      <alignment horizontal="center" vertical="center" wrapText="1"/>
    </xf>
    <xf numFmtId="49" fontId="24" fillId="0" borderId="0" xfId="0" applyNumberFormat="1" applyFont="1" applyAlignment="1">
      <alignment horizontal="center" vertical="center"/>
    </xf>
    <xf numFmtId="0" fontId="24" fillId="0" borderId="0" xfId="0" applyFont="1" applyFill="1">
      <alignment vertical="center"/>
    </xf>
    <xf numFmtId="0" fontId="24" fillId="0" borderId="0" xfId="0" applyFont="1" applyFill="1" applyAlignment="1">
      <alignment horizontal="center" vertical="center"/>
    </xf>
    <xf numFmtId="0" fontId="2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lignment vertical="center"/>
    </xf>
    <xf numFmtId="0" fontId="24" fillId="0" borderId="0" xfId="0" applyFont="1" applyFill="1" applyBorder="1" applyAlignment="1">
      <alignment horizontal="center" vertical="center"/>
    </xf>
    <xf numFmtId="0" fontId="9" fillId="0" borderId="0" xfId="0" applyFont="1">
      <alignment vertical="center"/>
    </xf>
    <xf numFmtId="0" fontId="24" fillId="0" borderId="0" xfId="0" applyFont="1" applyFill="1" applyAlignment="1">
      <alignment vertical="center" wrapText="1"/>
    </xf>
    <xf numFmtId="0" fontId="6" fillId="0" borderId="25" xfId="0" applyFont="1" applyFill="1" applyBorder="1" applyAlignment="1">
      <alignment vertical="top" wrapText="1"/>
    </xf>
    <xf numFmtId="0" fontId="10" fillId="0" borderId="0" xfId="0" applyFont="1" applyFill="1" applyAlignment="1">
      <alignment vertical="center" wrapText="1"/>
    </xf>
    <xf numFmtId="0" fontId="10" fillId="0" borderId="0" xfId="0" applyFont="1" applyAlignment="1">
      <alignment horizontal="center" vertical="center"/>
    </xf>
    <xf numFmtId="0" fontId="24"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left" vertical="center"/>
    </xf>
    <xf numFmtId="0" fontId="10" fillId="0" borderId="0" xfId="0" applyFont="1">
      <alignment vertical="center"/>
    </xf>
    <xf numFmtId="0" fontId="5" fillId="0" borderId="28" xfId="0" applyFont="1" applyBorder="1" applyAlignment="1">
      <alignment horizontal="center" vertical="center"/>
    </xf>
    <xf numFmtId="0" fontId="9" fillId="0" borderId="0" xfId="0" applyFont="1" applyFill="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5" fontId="24" fillId="0" borderId="31" xfId="0" applyNumberFormat="1" applyFont="1" applyBorder="1" applyAlignment="1">
      <alignment horizontal="center" vertical="center"/>
    </xf>
    <xf numFmtId="5" fontId="24" fillId="0" borderId="27" xfId="0" applyNumberFormat="1" applyFont="1" applyBorder="1" applyAlignment="1">
      <alignment horizontal="center" vertical="center"/>
    </xf>
    <xf numFmtId="176" fontId="24" fillId="0" borderId="32" xfId="0" applyNumberFormat="1" applyFont="1" applyBorder="1" applyAlignment="1">
      <alignment horizontal="center" vertical="center"/>
    </xf>
    <xf numFmtId="0" fontId="12" fillId="0" borderId="0" xfId="0" applyFont="1" applyBorder="1">
      <alignment vertical="center"/>
    </xf>
    <xf numFmtId="0" fontId="24" fillId="0" borderId="30" xfId="0" applyFont="1" applyBorder="1">
      <alignment vertical="center"/>
    </xf>
    <xf numFmtId="0" fontId="13" fillId="0" borderId="0" xfId="0" applyFont="1">
      <alignment vertical="center"/>
    </xf>
    <xf numFmtId="0" fontId="14" fillId="0" borderId="0" xfId="0" applyFont="1" applyFill="1" applyAlignment="1">
      <alignment vertical="center"/>
    </xf>
    <xf numFmtId="0" fontId="24" fillId="0" borderId="27" xfId="0" applyFont="1" applyBorder="1">
      <alignment vertical="center"/>
    </xf>
    <xf numFmtId="0" fontId="25" fillId="5" borderId="30"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12" fillId="0" borderId="0" xfId="0" applyFont="1" applyBorder="1" applyAlignment="1">
      <alignment horizontal="center" vertical="center"/>
    </xf>
    <xf numFmtId="0" fontId="24" fillId="7" borderId="30" xfId="0" applyFont="1" applyFill="1" applyBorder="1">
      <alignment vertical="center"/>
    </xf>
    <xf numFmtId="0" fontId="24" fillId="7" borderId="30" xfId="0" applyFont="1" applyFill="1" applyBorder="1" applyAlignment="1" applyProtection="1">
      <alignment horizontal="center" vertical="center"/>
    </xf>
    <xf numFmtId="0" fontId="24" fillId="7" borderId="28" xfId="0" applyFont="1" applyFill="1" applyBorder="1" applyAlignment="1" applyProtection="1">
      <alignment horizontal="center" vertical="center"/>
    </xf>
    <xf numFmtId="49" fontId="24" fillId="8" borderId="33" xfId="0" applyNumberFormat="1" applyFont="1" applyFill="1" applyBorder="1">
      <alignment vertical="center"/>
    </xf>
    <xf numFmtId="49" fontId="16"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24" fillId="2" borderId="34" xfId="0" applyFont="1" applyFill="1" applyBorder="1" applyAlignment="1" applyProtection="1">
      <alignment horizontal="center" vertical="center"/>
    </xf>
    <xf numFmtId="0" fontId="12" fillId="0" borderId="35" xfId="0" applyFont="1" applyBorder="1">
      <alignment vertical="center"/>
    </xf>
    <xf numFmtId="0" fontId="24" fillId="0" borderId="26" xfId="0" applyFont="1" applyBorder="1">
      <alignment vertical="center"/>
    </xf>
    <xf numFmtId="0" fontId="9" fillId="9" borderId="0" xfId="0" applyFont="1" applyFill="1">
      <alignment vertical="center"/>
    </xf>
    <xf numFmtId="0" fontId="12" fillId="0" borderId="36" xfId="0" applyFont="1" applyBorder="1">
      <alignment vertical="center"/>
    </xf>
    <xf numFmtId="49" fontId="24"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2" fillId="0" borderId="0" xfId="0" applyFont="1" applyProtection="1">
      <alignment vertical="center"/>
      <protection locked="0"/>
    </xf>
    <xf numFmtId="0" fontId="24" fillId="0" borderId="0" xfId="0" applyNumberFormat="1" applyFont="1" applyFill="1" applyBorder="1">
      <alignment vertical="center"/>
    </xf>
    <xf numFmtId="49" fontId="24" fillId="0" borderId="0" xfId="0" applyNumberFormat="1" applyFont="1" applyFill="1" applyBorder="1" applyAlignment="1">
      <alignment vertical="center" wrapText="1"/>
    </xf>
    <xf numFmtId="0" fontId="24" fillId="2" borderId="32" xfId="0"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76" fontId="24" fillId="0" borderId="2" xfId="0" applyNumberFormat="1" applyFont="1" applyFill="1" applyBorder="1" applyAlignment="1" applyProtection="1">
      <alignment horizontal="center"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0" applyFont="1" applyAlignment="1" applyProtection="1">
      <alignment horizontal="center" vertical="center"/>
    </xf>
    <xf numFmtId="0" fontId="18" fillId="0" borderId="36" xfId="0" applyFont="1" applyBorder="1" applyAlignment="1">
      <alignment horizontal="center" vertical="center" wrapText="1"/>
    </xf>
    <xf numFmtId="0" fontId="24" fillId="2" borderId="28" xfId="0" applyFont="1" applyFill="1" applyBorder="1" applyAlignment="1" applyProtection="1">
      <alignment horizontal="center" vertical="center"/>
    </xf>
    <xf numFmtId="0" fontId="4" fillId="0" borderId="0" xfId="0" applyFont="1">
      <alignment vertical="center"/>
    </xf>
    <xf numFmtId="0" fontId="4" fillId="4" borderId="0" xfId="0" applyFont="1" applyFill="1" applyAlignment="1">
      <alignment vertical="center"/>
    </xf>
    <xf numFmtId="0" fontId="4" fillId="0" borderId="0" xfId="0" applyFont="1" applyFill="1" applyAlignment="1">
      <alignment horizontal="left" vertical="center"/>
    </xf>
    <xf numFmtId="0" fontId="26" fillId="12"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27" fillId="12"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18" fillId="4" borderId="39" xfId="0" applyFont="1" applyFill="1" applyBorder="1" applyAlignment="1">
      <alignment vertical="center" wrapText="1"/>
    </xf>
    <xf numFmtId="49" fontId="30" fillId="2" borderId="26" xfId="0" applyNumberFormat="1" applyFont="1" applyFill="1" applyBorder="1" applyAlignment="1">
      <alignment horizontal="center" vertical="center"/>
    </xf>
    <xf numFmtId="0" fontId="30" fillId="0" borderId="26" xfId="0" applyNumberFormat="1" applyFont="1" applyBorder="1" applyAlignment="1">
      <alignment horizontal="center" vertical="center"/>
    </xf>
    <xf numFmtId="0" fontId="30" fillId="0" borderId="34" xfId="0" applyNumberFormat="1" applyFont="1" applyBorder="1" applyAlignment="1">
      <alignment horizontal="center" vertical="center"/>
    </xf>
    <xf numFmtId="49" fontId="30" fillId="2" borderId="34" xfId="0" applyNumberFormat="1" applyFont="1" applyFill="1" applyBorder="1" applyAlignment="1">
      <alignment horizontal="center" vertical="center"/>
    </xf>
    <xf numFmtId="0" fontId="30" fillId="0" borderId="27" xfId="0" applyNumberFormat="1" applyFont="1" applyBorder="1" applyAlignment="1">
      <alignment horizontal="center" vertical="center"/>
    </xf>
    <xf numFmtId="49" fontId="30" fillId="2" borderId="27" xfId="0" applyNumberFormat="1" applyFont="1" applyFill="1" applyBorder="1" applyAlignment="1">
      <alignment horizontal="center" vertical="center"/>
    </xf>
    <xf numFmtId="49" fontId="30" fillId="2" borderId="32" xfId="0" applyNumberFormat="1" applyFont="1" applyFill="1" applyBorder="1" applyAlignment="1">
      <alignment horizontal="center" vertical="center"/>
    </xf>
    <xf numFmtId="0" fontId="31" fillId="0" borderId="0" xfId="0" applyFont="1">
      <alignment vertical="center"/>
    </xf>
    <xf numFmtId="0" fontId="0" fillId="0" borderId="0" xfId="0" applyFont="1">
      <alignment vertical="center"/>
    </xf>
    <xf numFmtId="0" fontId="22" fillId="0" borderId="0" xfId="0" applyNumberFormat="1" applyFont="1" applyFill="1" applyAlignment="1">
      <alignment vertical="center" wrapText="1" shrinkToFit="1"/>
    </xf>
    <xf numFmtId="0" fontId="24" fillId="0" borderId="0" xfId="0" applyFont="1" applyAlignment="1">
      <alignment horizontal="center" vertical="center"/>
    </xf>
    <xf numFmtId="0" fontId="24" fillId="3" borderId="40" xfId="0" applyFont="1" applyFill="1" applyBorder="1" applyProtection="1">
      <alignment vertical="center"/>
      <protection locked="0"/>
    </xf>
    <xf numFmtId="0" fontId="24" fillId="0" borderId="41" xfId="0" applyFont="1" applyFill="1" applyBorder="1" applyAlignment="1">
      <alignment horizontal="center" vertical="center" wrapText="1"/>
    </xf>
    <xf numFmtId="0" fontId="6" fillId="3" borderId="42"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protection locked="0"/>
    </xf>
    <xf numFmtId="0" fontId="24" fillId="0" borderId="0" xfId="0" applyFont="1" applyAlignment="1">
      <alignment horizontal="center" vertical="center"/>
    </xf>
    <xf numFmtId="0" fontId="6" fillId="0" borderId="0" xfId="0" applyFont="1" applyBorder="1" applyAlignment="1">
      <alignment horizontal="center" vertical="center"/>
    </xf>
    <xf numFmtId="0" fontId="24" fillId="3" borderId="2" xfId="0" applyFont="1" applyFill="1" applyBorder="1" applyAlignment="1" applyProtection="1">
      <alignment horizontal="center" vertical="center"/>
      <protection locked="0"/>
    </xf>
    <xf numFmtId="0" fontId="24" fillId="0" borderId="0" xfId="0" applyFont="1" applyAlignment="1">
      <alignment horizontal="center" vertical="center"/>
    </xf>
    <xf numFmtId="0" fontId="12" fillId="0" borderId="0" xfId="0" applyFont="1" applyBorder="1" applyAlignment="1">
      <alignment vertical="center" wrapText="1"/>
    </xf>
    <xf numFmtId="0" fontId="12" fillId="11" borderId="0" xfId="0" applyFont="1" applyFill="1" applyBorder="1">
      <alignment vertical="center"/>
    </xf>
    <xf numFmtId="0" fontId="12" fillId="11" borderId="0" xfId="0" applyFont="1" applyFill="1" applyBorder="1" applyAlignment="1">
      <alignment horizontal="center" vertical="center"/>
    </xf>
    <xf numFmtId="0" fontId="12" fillId="11" borderId="0" xfId="0" applyFont="1" applyFill="1">
      <alignment vertical="center"/>
    </xf>
    <xf numFmtId="0" fontId="24" fillId="11" borderId="0" xfId="0" applyFont="1" applyFill="1" applyAlignment="1">
      <alignment vertical="center"/>
    </xf>
    <xf numFmtId="0" fontId="24" fillId="0" borderId="54" xfId="0" applyFont="1" applyBorder="1">
      <alignment vertical="center"/>
    </xf>
    <xf numFmtId="0" fontId="24" fillId="0" borderId="0" xfId="0" applyFont="1" applyAlignment="1">
      <alignment horizontal="center" vertical="center"/>
    </xf>
    <xf numFmtId="0" fontId="12" fillId="0" borderId="0" xfId="0" applyFont="1" applyBorder="1" applyAlignment="1">
      <alignment vertical="center"/>
    </xf>
    <xf numFmtId="0" fontId="24" fillId="7" borderId="30" xfId="0" applyFont="1" applyFill="1" applyBorder="1" applyAlignment="1">
      <alignment horizontal="center" vertical="center"/>
    </xf>
    <xf numFmtId="0" fontId="24" fillId="0" borderId="0" xfId="0" applyFont="1" applyBorder="1" applyAlignment="1">
      <alignment horizontal="center" vertical="center"/>
    </xf>
    <xf numFmtId="0" fontId="24" fillId="14" borderId="17" xfId="0" applyFont="1" applyFill="1" applyBorder="1" applyProtection="1">
      <alignment vertical="center"/>
      <protection locked="0"/>
    </xf>
    <xf numFmtId="0" fontId="24" fillId="14" borderId="19" xfId="0" applyFont="1" applyFill="1" applyBorder="1" applyProtection="1">
      <alignment vertical="center"/>
      <protection locked="0"/>
    </xf>
    <xf numFmtId="0" fontId="24" fillId="14" borderId="20" xfId="0" applyFont="1" applyFill="1" applyBorder="1" applyAlignment="1" applyProtection="1">
      <alignment horizontal="center" vertical="center"/>
      <protection locked="0"/>
    </xf>
    <xf numFmtId="0" fontId="24" fillId="14" borderId="21" xfId="0" applyFont="1" applyFill="1" applyBorder="1" applyProtection="1">
      <alignment vertical="center"/>
      <protection locked="0"/>
    </xf>
    <xf numFmtId="0" fontId="24" fillId="14" borderId="22" xfId="0" applyFont="1" applyFill="1" applyBorder="1" applyAlignment="1" applyProtection="1">
      <alignment horizontal="center" vertical="center"/>
      <protection locked="0"/>
    </xf>
    <xf numFmtId="0" fontId="24" fillId="14" borderId="23" xfId="0" applyFont="1" applyFill="1" applyBorder="1" applyProtection="1">
      <alignment vertical="center"/>
      <protection locked="0"/>
    </xf>
    <xf numFmtId="0" fontId="24" fillId="14" borderId="24" xfId="0" applyFont="1" applyFill="1" applyBorder="1" applyProtection="1">
      <alignment vertical="center"/>
      <protection locked="0"/>
    </xf>
    <xf numFmtId="0" fontId="24" fillId="0" borderId="0" xfId="0" applyFont="1" applyAlignment="1">
      <alignment horizontal="center" vertical="center"/>
    </xf>
    <xf numFmtId="0" fontId="6" fillId="3" borderId="42" xfId="0" applyFont="1" applyFill="1" applyBorder="1" applyAlignment="1" applyProtection="1">
      <alignment horizontal="center" vertical="center" wrapText="1"/>
    </xf>
    <xf numFmtId="0" fontId="33" fillId="0" borderId="0" xfId="0" applyFont="1">
      <alignment vertical="center"/>
    </xf>
    <xf numFmtId="0" fontId="24" fillId="2" borderId="6"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6" fillId="15" borderId="10" xfId="0" applyFont="1" applyFill="1" applyBorder="1" applyAlignment="1" applyProtection="1">
      <alignment horizontal="center" vertical="center" wrapText="1"/>
    </xf>
    <xf numFmtId="0" fontId="24" fillId="15" borderId="26" xfId="0" applyFont="1" applyFill="1" applyBorder="1" applyProtection="1">
      <alignment vertical="center"/>
      <protection locked="0"/>
    </xf>
    <xf numFmtId="0" fontId="24" fillId="15" borderId="26" xfId="0" applyFont="1" applyFill="1" applyBorder="1" applyAlignment="1" applyProtection="1">
      <alignment horizontal="center" vertical="center" shrinkToFit="1"/>
      <protection locked="0"/>
    </xf>
    <xf numFmtId="0" fontId="24" fillId="15" borderId="27" xfId="0" applyFont="1" applyFill="1" applyBorder="1" applyProtection="1">
      <alignment vertical="center"/>
      <protection locked="0"/>
    </xf>
    <xf numFmtId="0" fontId="24" fillId="15" borderId="27" xfId="0" applyFont="1" applyFill="1" applyBorder="1" applyAlignment="1" applyProtection="1">
      <alignment horizontal="center" vertical="center" shrinkToFit="1"/>
      <protection locked="0"/>
    </xf>
    <xf numFmtId="0" fontId="24" fillId="15" borderId="30" xfId="0" applyFont="1" applyFill="1" applyBorder="1" applyProtection="1">
      <alignment vertical="center"/>
      <protection locked="0"/>
    </xf>
    <xf numFmtId="0" fontId="29" fillId="0" borderId="0" xfId="0" applyFont="1" applyFill="1">
      <alignment vertical="center"/>
    </xf>
    <xf numFmtId="0" fontId="20" fillId="4" borderId="0" xfId="0" applyFont="1" applyFill="1" applyAlignment="1">
      <alignment horizontal="left" vertical="center"/>
    </xf>
    <xf numFmtId="0" fontId="4" fillId="10" borderId="0" xfId="0" applyFont="1" applyFill="1" applyAlignment="1">
      <alignment horizontal="left" vertical="center"/>
    </xf>
    <xf numFmtId="0" fontId="6" fillId="13" borderId="41" xfId="0"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45" xfId="0" applyFont="1" applyFill="1" applyBorder="1" applyAlignment="1">
      <alignment horizontal="left" vertical="top" wrapText="1"/>
    </xf>
    <xf numFmtId="0" fontId="6" fillId="13" borderId="25"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46" xfId="0" applyFont="1" applyFill="1" applyBorder="1" applyAlignment="1">
      <alignment horizontal="left" vertical="top" wrapText="1"/>
    </xf>
    <xf numFmtId="0" fontId="6" fillId="13" borderId="47" xfId="0" applyFont="1" applyFill="1" applyBorder="1" applyAlignment="1">
      <alignment horizontal="left" vertical="top" wrapText="1"/>
    </xf>
    <xf numFmtId="0" fontId="6" fillId="13" borderId="48" xfId="0" applyFont="1" applyFill="1" applyBorder="1" applyAlignment="1">
      <alignment horizontal="left" vertical="top" wrapText="1"/>
    </xf>
    <xf numFmtId="0" fontId="6" fillId="13" borderId="10" xfId="0" applyFont="1" applyFill="1" applyBorder="1" applyAlignment="1">
      <alignment horizontal="left" vertical="top" wrapText="1"/>
    </xf>
    <xf numFmtId="0" fontId="24" fillId="0" borderId="49" xfId="0" applyFont="1" applyBorder="1" applyAlignment="1">
      <alignment horizontal="center" vertical="center"/>
    </xf>
    <xf numFmtId="0" fontId="24" fillId="15" borderId="26" xfId="0" applyFont="1" applyFill="1" applyBorder="1" applyAlignment="1" applyProtection="1">
      <alignment horizontal="center" vertical="center"/>
      <protection locked="0"/>
    </xf>
    <xf numFmtId="0" fontId="24" fillId="16" borderId="35" xfId="0" applyFont="1" applyFill="1" applyBorder="1" applyAlignment="1" applyProtection="1">
      <alignment horizontal="center" vertical="center"/>
      <protection locked="0"/>
    </xf>
    <xf numFmtId="0" fontId="24" fillId="16" borderId="36" xfId="0" applyFont="1" applyFill="1" applyBorder="1" applyAlignment="1" applyProtection="1">
      <alignment horizontal="center" vertical="center"/>
      <protection locked="0"/>
    </xf>
    <xf numFmtId="0" fontId="24" fillId="0" borderId="31" xfId="0" applyFont="1" applyBorder="1" applyAlignment="1">
      <alignment horizontal="center" vertical="center"/>
    </xf>
    <xf numFmtId="0" fontId="24" fillId="15" borderId="27" xfId="0" applyFont="1" applyFill="1" applyBorder="1" applyAlignment="1" applyProtection="1">
      <alignment horizontal="center" vertical="center"/>
      <protection locked="0"/>
    </xf>
    <xf numFmtId="0" fontId="24" fillId="0" borderId="29" xfId="0" applyFont="1" applyBorder="1" applyAlignment="1">
      <alignment horizontal="center" vertical="center"/>
    </xf>
    <xf numFmtId="0" fontId="24" fillId="15" borderId="30" xfId="0"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24" fillId="0" borderId="51"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24" fillId="0" borderId="51" xfId="0" applyFont="1" applyFill="1" applyBorder="1" applyAlignment="1">
      <alignment horizontal="center" vertical="center" wrapText="1"/>
    </xf>
    <xf numFmtId="0" fontId="24" fillId="0" borderId="52" xfId="0" applyFont="1" applyFill="1" applyBorder="1" applyAlignment="1">
      <alignment horizontal="center" vertical="center"/>
    </xf>
    <xf numFmtId="0" fontId="24" fillId="0" borderId="0" xfId="0" applyFont="1" applyAlignment="1">
      <alignment horizontal="center" vertical="center"/>
    </xf>
    <xf numFmtId="49" fontId="33" fillId="15" borderId="27" xfId="0" applyNumberFormat="1" applyFont="1" applyFill="1" applyBorder="1" applyAlignment="1" applyProtection="1">
      <alignment horizontal="center" vertical="center"/>
      <protection locked="0"/>
    </xf>
    <xf numFmtId="49" fontId="33" fillId="15" borderId="32" xfId="0" applyNumberFormat="1" applyFont="1" applyFill="1" applyBorder="1" applyAlignment="1" applyProtection="1">
      <alignment horizontal="center" vertical="center"/>
      <protection locked="0"/>
    </xf>
    <xf numFmtId="0" fontId="24" fillId="0" borderId="53"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xf>
    <xf numFmtId="0" fontId="24" fillId="0" borderId="15" xfId="0" applyFont="1" applyFill="1" applyBorder="1" applyAlignment="1">
      <alignment horizontal="center" vertical="center"/>
    </xf>
    <xf numFmtId="0" fontId="24" fillId="15" borderId="35" xfId="0" applyFont="1" applyFill="1" applyBorder="1" applyAlignment="1" applyProtection="1">
      <alignment horizontal="center" vertical="center"/>
      <protection locked="0"/>
    </xf>
    <xf numFmtId="0" fontId="24" fillId="15" borderId="36" xfId="0" applyFont="1" applyFill="1" applyBorder="1" applyAlignment="1" applyProtection="1">
      <alignment horizontal="center" vertical="center"/>
      <protection locked="0"/>
    </xf>
    <xf numFmtId="49" fontId="33" fillId="15" borderId="54" xfId="0" applyNumberFormat="1" applyFont="1" applyFill="1" applyBorder="1" applyAlignment="1" applyProtection="1">
      <alignment horizontal="center" vertical="center"/>
      <protection locked="0"/>
    </xf>
    <xf numFmtId="49" fontId="33" fillId="15" borderId="55" xfId="0" applyNumberFormat="1" applyFont="1" applyFill="1" applyBorder="1" applyAlignment="1" applyProtection="1">
      <alignment horizontal="center" vertical="center"/>
      <protection locked="0"/>
    </xf>
    <xf numFmtId="0" fontId="33" fillId="15" borderId="54" xfId="0" applyNumberFormat="1" applyFont="1" applyFill="1" applyBorder="1" applyAlignment="1" applyProtection="1">
      <alignment horizontal="center" vertical="center"/>
      <protection locked="0"/>
    </xf>
    <xf numFmtId="0" fontId="33" fillId="15" borderId="55"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wrapText="1"/>
    </xf>
    <xf numFmtId="0" fontId="5" fillId="0" borderId="28" xfId="0" applyFont="1" applyBorder="1" applyAlignment="1">
      <alignment horizontal="center" vertical="center"/>
    </xf>
    <xf numFmtId="0" fontId="24" fillId="7" borderId="30" xfId="0" applyFont="1" applyFill="1" applyBorder="1" applyAlignment="1">
      <alignment horizontal="center" vertical="center"/>
    </xf>
    <xf numFmtId="0" fontId="24" fillId="0" borderId="30" xfId="0" applyFont="1" applyBorder="1" applyAlignment="1">
      <alignment horizontal="center" vertical="center" wrapText="1"/>
    </xf>
    <xf numFmtId="0" fontId="24" fillId="0" borderId="27" xfId="0" applyFont="1" applyBorder="1" applyAlignment="1">
      <alignment horizontal="center" vertical="center"/>
    </xf>
    <xf numFmtId="0" fontId="24" fillId="7" borderId="29" xfId="0" applyFont="1" applyFill="1" applyBorder="1" applyAlignment="1">
      <alignment horizontal="center" vertical="center"/>
    </xf>
    <xf numFmtId="49" fontId="24" fillId="0" borderId="56" xfId="0" applyNumberFormat="1" applyFont="1" applyFill="1" applyBorder="1" applyAlignment="1" applyProtection="1">
      <alignment horizontal="center" vertical="center"/>
    </xf>
    <xf numFmtId="49" fontId="24" fillId="0" borderId="57" xfId="0" applyNumberFormat="1" applyFont="1" applyFill="1" applyBorder="1" applyAlignment="1" applyProtection="1">
      <alignment horizontal="center" vertical="center"/>
    </xf>
    <xf numFmtId="0" fontId="24" fillId="0" borderId="49" xfId="0"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32" xfId="0" applyFont="1" applyFill="1" applyBorder="1" applyAlignment="1">
      <alignment horizontal="center" vertical="center"/>
    </xf>
    <xf numFmtId="49" fontId="33" fillId="15" borderId="58" xfId="0" applyNumberFormat="1" applyFont="1" applyFill="1" applyBorder="1" applyAlignment="1" applyProtection="1">
      <alignment horizontal="center" vertical="center"/>
      <protection locked="0"/>
    </xf>
    <xf numFmtId="49" fontId="33" fillId="15" borderId="59" xfId="0" applyNumberFormat="1" applyFont="1" applyFill="1" applyBorder="1" applyAlignment="1" applyProtection="1">
      <alignment horizontal="center" vertical="center"/>
      <protection locked="0"/>
    </xf>
    <xf numFmtId="49" fontId="33" fillId="15" borderId="60" xfId="0" applyNumberFormat="1" applyFont="1" applyFill="1" applyBorder="1" applyAlignment="1" applyProtection="1">
      <alignment horizontal="center" vertical="center"/>
      <protection locked="0"/>
    </xf>
    <xf numFmtId="0" fontId="24" fillId="0" borderId="30" xfId="0" applyFont="1" applyBorder="1" applyAlignment="1">
      <alignment horizontal="center" vertical="center"/>
    </xf>
    <xf numFmtId="0" fontId="24" fillId="0" borderId="28" xfId="0" applyFont="1" applyBorder="1" applyAlignment="1">
      <alignment horizontal="center" vertical="center"/>
    </xf>
    <xf numFmtId="0" fontId="29" fillId="0" borderId="63" xfId="0" applyFont="1" applyBorder="1" applyAlignment="1">
      <alignment horizontal="center" vertical="center"/>
    </xf>
    <xf numFmtId="0" fontId="29" fillId="0" borderId="64" xfId="0" applyFont="1" applyBorder="1" applyAlignment="1">
      <alignment horizontal="center" vertical="center"/>
    </xf>
    <xf numFmtId="49" fontId="33" fillId="3" borderId="64" xfId="0" applyNumberFormat="1" applyFont="1" applyFill="1" applyBorder="1" applyAlignment="1" applyProtection="1">
      <alignment horizontal="center" vertical="center"/>
      <protection locked="0"/>
    </xf>
    <xf numFmtId="49" fontId="33" fillId="3" borderId="65" xfId="0" applyNumberFormat="1" applyFont="1" applyFill="1" applyBorder="1" applyAlignment="1" applyProtection="1">
      <alignment horizontal="center" vertical="center"/>
      <protection locked="0"/>
    </xf>
    <xf numFmtId="0" fontId="24" fillId="7" borderId="61" xfId="0" applyFont="1" applyFill="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15" borderId="61" xfId="0" applyFont="1" applyFill="1" applyBorder="1" applyAlignment="1" applyProtection="1">
      <alignment horizontal="center" vertical="center"/>
      <protection locked="0"/>
    </xf>
    <xf numFmtId="0" fontId="24" fillId="15" borderId="62" xfId="0" applyFont="1" applyFill="1" applyBorder="1" applyAlignment="1" applyProtection="1">
      <alignment horizontal="center" vertical="center"/>
      <protection locked="0"/>
    </xf>
    <xf numFmtId="0" fontId="32" fillId="0" borderId="0" xfId="0" applyNumberFormat="1" applyFont="1" applyFill="1" applyAlignment="1">
      <alignment vertical="center" wrapText="1" shrinkToFit="1"/>
    </xf>
    <xf numFmtId="49" fontId="24" fillId="8" borderId="43" xfId="0" applyNumberFormat="1" applyFont="1" applyFill="1" applyBorder="1" applyAlignment="1">
      <alignment vertical="center" shrinkToFit="1"/>
    </xf>
    <xf numFmtId="49" fontId="24" fillId="8" borderId="33" xfId="0" applyNumberFormat="1" applyFont="1" applyFill="1" applyBorder="1" applyAlignment="1">
      <alignment vertical="center" shrinkToFit="1"/>
    </xf>
    <xf numFmtId="0" fontId="24" fillId="15" borderId="30" xfId="0" applyFont="1" applyFill="1" applyBorder="1" applyAlignment="1" applyProtection="1">
      <alignment horizontal="center" vertical="center" shrinkToFit="1"/>
      <protection locked="0"/>
    </xf>
    <xf numFmtId="0" fontId="24" fillId="16" borderId="61" xfId="0" applyFont="1" applyFill="1" applyBorder="1" applyAlignment="1" applyProtection="1">
      <alignment horizontal="center" vertical="center"/>
      <protection locked="0"/>
    </xf>
    <xf numFmtId="0" fontId="24" fillId="16" borderId="62" xfId="0" applyFont="1" applyFill="1" applyBorder="1" applyAlignment="1" applyProtection="1">
      <alignment horizontal="center" vertical="center"/>
      <protection locked="0"/>
    </xf>
    <xf numFmtId="0" fontId="24" fillId="7" borderId="66" xfId="0" applyFont="1" applyFill="1" applyBorder="1" applyAlignment="1">
      <alignment horizontal="center" vertical="center"/>
    </xf>
    <xf numFmtId="0" fontId="24" fillId="7" borderId="35" xfId="0" applyFont="1" applyFill="1" applyBorder="1" applyAlignment="1">
      <alignment horizontal="center" vertical="center"/>
    </xf>
    <xf numFmtId="0" fontId="24" fillId="7" borderId="35" xfId="0" applyFont="1" applyFill="1" applyBorder="1">
      <alignment vertical="center"/>
    </xf>
    <xf numFmtId="0" fontId="24" fillId="7" borderId="67" xfId="0" applyFont="1" applyFill="1" applyBorder="1" applyAlignment="1">
      <alignment horizontal="center" vertical="center"/>
    </xf>
    <xf numFmtId="0" fontId="24" fillId="7" borderId="35" xfId="0" applyFont="1" applyFill="1" applyBorder="1" applyAlignment="1">
      <alignment horizontal="center" vertical="center"/>
    </xf>
    <xf numFmtId="0" fontId="24" fillId="7" borderId="35" xfId="0" applyFont="1" applyFill="1" applyBorder="1" applyAlignment="1" applyProtection="1">
      <alignment horizontal="center" vertical="center"/>
    </xf>
    <xf numFmtId="0" fontId="24" fillId="7" borderId="68" xfId="0" applyFont="1" applyFill="1" applyBorder="1" applyAlignment="1" applyProtection="1">
      <alignment horizontal="center" vertical="center"/>
    </xf>
    <xf numFmtId="0" fontId="34" fillId="0" borderId="30" xfId="0" applyFont="1" applyBorder="1" applyAlignment="1">
      <alignment horizontal="center" vertical="center" wrapText="1"/>
    </xf>
    <xf numFmtId="0" fontId="34" fillId="0" borderId="27" xfId="0" applyFont="1" applyBorder="1" applyAlignment="1">
      <alignment horizontal="center" vertical="center"/>
    </xf>
    <xf numFmtId="0" fontId="35" fillId="12" borderId="0" xfId="0" applyFont="1" applyFill="1" applyAlignment="1">
      <alignment horizontal="center" vertical="center"/>
    </xf>
    <xf numFmtId="0" fontId="24" fillId="17" borderId="7" xfId="0" applyFont="1" applyFill="1" applyBorder="1" applyProtection="1">
      <alignment vertical="center"/>
      <protection locked="0"/>
    </xf>
    <xf numFmtId="0" fontId="24" fillId="17" borderId="11" xfId="0" applyFont="1" applyFill="1" applyBorder="1" applyAlignment="1" applyProtection="1">
      <alignment horizontal="center" vertical="center"/>
      <protection locked="0"/>
    </xf>
    <xf numFmtId="0" fontId="24" fillId="17" borderId="12" xfId="0" applyFont="1" applyFill="1" applyBorder="1" applyProtection="1">
      <alignment vertical="center"/>
      <protection locked="0"/>
    </xf>
    <xf numFmtId="0" fontId="24" fillId="17" borderId="13" xfId="0" applyFont="1" applyFill="1" applyBorder="1" applyAlignment="1" applyProtection="1">
      <alignment horizontal="center" vertical="center"/>
      <protection locked="0"/>
    </xf>
    <xf numFmtId="0" fontId="24" fillId="17" borderId="14" xfId="0" applyFont="1" applyFill="1" applyBorder="1" applyProtection="1">
      <alignment vertical="center"/>
      <protection locked="0"/>
    </xf>
    <xf numFmtId="0" fontId="24" fillId="17" borderId="9" xfId="0" applyFont="1" applyFill="1" applyBorder="1" applyProtection="1">
      <alignment vertical="center"/>
      <protection locked="0"/>
    </xf>
  </cellXfs>
  <cellStyles count="2">
    <cellStyle name="標準" xfId="0" builtinId="0"/>
    <cellStyle name="標準 2" xfId="1" xr:uid="{00000000-0005-0000-0000-000001000000}"/>
  </cellStyles>
  <dxfs count="634">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indexed="22"/>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2"/>
        </patternFill>
      </fill>
    </dxf>
    <dxf>
      <fill>
        <patternFill>
          <bgColor indexed="22"/>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2"/>
        </patternFill>
      </fill>
    </dxf>
    <dxf>
      <fill>
        <patternFill>
          <bgColor indexed="22"/>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2"/>
        </patternFill>
      </fill>
    </dxf>
    <dxf>
      <fill>
        <patternFill>
          <bgColor indexed="22"/>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2"/>
        </patternFill>
      </fill>
    </dxf>
    <dxf>
      <fill>
        <patternFill>
          <bgColor indexed="22"/>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22"/>
        </patternFill>
      </fill>
    </dxf>
    <dxf>
      <fill>
        <patternFill>
          <bgColor indexed="22"/>
        </patternFill>
      </fill>
    </dxf>
    <dxf>
      <fill>
        <patternFill>
          <bgColor indexed="22"/>
        </patternFill>
      </fill>
      <border>
        <right style="thin">
          <color indexed="64"/>
        </right>
      </border>
    </dxf>
    <dxf>
      <fill>
        <patternFill>
          <bgColor indexed="22"/>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FFCCFF"/>
        </patternFill>
      </fill>
    </dxf>
    <dxf>
      <fill>
        <patternFill>
          <bgColor rgb="FFCCFFFF"/>
        </patternFill>
      </fill>
    </dxf>
    <dxf>
      <fill>
        <patternFill>
          <bgColor indexed="10"/>
        </patternFill>
      </fill>
    </dxf>
    <dxf>
      <fill>
        <patternFill>
          <bgColor rgb="FFCCFFFF"/>
        </patternFill>
      </fill>
    </dxf>
    <dxf>
      <fill>
        <patternFill>
          <bgColor rgb="FFFFCCFF"/>
        </patternFill>
      </fill>
    </dxf>
    <dxf>
      <font>
        <b/>
        <i val="0"/>
        <color rgb="FFFF0000"/>
      </font>
      <fill>
        <patternFill patternType="none">
          <bgColor indexed="65"/>
        </patternFill>
      </fill>
    </dxf>
    <dxf>
      <font>
        <b/>
        <i val="0"/>
        <color rgb="FFFF0000"/>
      </font>
      <fill>
        <patternFill patternType="none">
          <bgColor indexed="65"/>
        </patternFill>
      </fill>
    </dxf>
    <dxf>
      <fill>
        <patternFill>
          <bgColor indexed="10"/>
        </patternFill>
      </fill>
    </dxf>
    <dxf>
      <fill>
        <patternFill>
          <bgColor rgb="FFCC0000"/>
        </patternFill>
      </fill>
    </dxf>
    <dxf>
      <fill>
        <patternFill>
          <bgColor rgb="FFCC0000"/>
        </patternFill>
      </fill>
    </dxf>
    <dxf>
      <fill>
        <patternFill>
          <bgColor indexed="10"/>
        </patternFill>
      </fill>
    </dxf>
    <dxf>
      <fill>
        <patternFill>
          <bgColor indexed="1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FFCCFF"/>
      <color rgb="FFCCFFFF"/>
      <color rgb="FFFFFF99"/>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Kouichi%20Aoyama\Documents\&#38263;&#37326;&#38520;&#19978;&#31478;&#25216;&#21332;&#20250;\&#20013;&#20449;&#22320;&#21306;&#38520;&#19978;&#31478;&#25216;&#21332;&#20250;\&#20013;&#20449;&#36984;&#25163;&#27177;\2014\14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個人種目申込一覧表"/>
      <sheetName val="リレー申込票"/>
      <sheetName val="団体略称一覧"/>
    </sheetNames>
    <sheetDataSet>
      <sheetData sheetId="0"/>
      <sheetData sheetId="1">
        <row r="20">
          <cell r="U20" t="str">
            <v>一･高男子</v>
          </cell>
        </row>
      </sheetData>
      <sheetData sheetId="2">
        <row r="15">
          <cell r="T15" t="str">
            <v>一･高男子</v>
          </cell>
          <cell r="U15" t="str">
            <v>一･高女子</v>
          </cell>
          <cell r="V15" t="str">
            <v>中学男子</v>
          </cell>
          <cell r="W15" t="str">
            <v>中学女子</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IV70"/>
  <sheetViews>
    <sheetView showGridLines="0" tabSelected="1" zoomScale="120" zoomScaleNormal="120" workbookViewId="0">
      <selection activeCell="D4" sqref="D4"/>
    </sheetView>
  </sheetViews>
  <sheetFormatPr defaultColWidth="9" defaultRowHeight="15" x14ac:dyDescent="0.25"/>
  <cols>
    <col min="1" max="1" width="3.86328125" style="87" customWidth="1"/>
    <col min="2" max="3" width="4.3984375" style="87" customWidth="1"/>
    <col min="4" max="4" width="97.73046875" style="87" customWidth="1"/>
    <col min="5" max="6" width="4.3984375" style="87" customWidth="1"/>
    <col min="7" max="7" width="3" style="1" customWidth="1"/>
    <col min="8" max="16384" width="9" style="1"/>
  </cols>
  <sheetData>
    <row r="1" spans="1:6" ht="22.15" x14ac:dyDescent="0.25">
      <c r="B1" s="147" t="s">
        <v>68</v>
      </c>
      <c r="C1" s="147"/>
      <c r="D1" s="147"/>
      <c r="E1" s="147"/>
      <c r="F1" s="88"/>
    </row>
    <row r="2" spans="1:6" s="20" customFormat="1" ht="24.4" x14ac:dyDescent="0.25">
      <c r="A2" s="91"/>
      <c r="B2" s="89"/>
      <c r="C2" s="89"/>
      <c r="D2" s="90" t="s">
        <v>69</v>
      </c>
      <c r="E2" s="89"/>
      <c r="F2" s="89"/>
    </row>
    <row r="3" spans="1:6" s="20" customFormat="1" ht="24.4" x14ac:dyDescent="0.25">
      <c r="A3" s="91"/>
      <c r="B3" s="89"/>
      <c r="C3" s="89"/>
      <c r="D3" s="90" t="s">
        <v>61</v>
      </c>
      <c r="E3" s="89"/>
      <c r="F3" s="89"/>
    </row>
    <row r="4" spans="1:6" s="20" customFormat="1" ht="22.15" x14ac:dyDescent="0.25">
      <c r="A4" s="91"/>
      <c r="B4" s="89"/>
      <c r="C4" s="89"/>
      <c r="D4" s="224" t="s">
        <v>142</v>
      </c>
      <c r="E4" s="89"/>
      <c r="F4" s="89"/>
    </row>
    <row r="5" spans="1:6" x14ac:dyDescent="0.25">
      <c r="C5" s="148" t="s">
        <v>70</v>
      </c>
      <c r="D5" s="148"/>
      <c r="E5" s="148"/>
      <c r="F5" s="92"/>
    </row>
    <row r="6" spans="1:6" x14ac:dyDescent="0.25">
      <c r="D6" s="87" t="s">
        <v>34</v>
      </c>
    </row>
    <row r="7" spans="1:6" x14ac:dyDescent="0.25">
      <c r="D7" s="87" t="s">
        <v>35</v>
      </c>
    </row>
    <row r="8" spans="1:6" x14ac:dyDescent="0.25">
      <c r="D8" s="87" t="s">
        <v>36</v>
      </c>
    </row>
    <row r="9" spans="1:6" x14ac:dyDescent="0.25">
      <c r="C9" s="148" t="s">
        <v>71</v>
      </c>
      <c r="D9" s="148"/>
      <c r="E9" s="148"/>
      <c r="F9" s="92"/>
    </row>
    <row r="10" spans="1:6" s="20" customFormat="1" x14ac:dyDescent="0.25">
      <c r="A10" s="91"/>
      <c r="B10" s="91"/>
      <c r="C10" s="89"/>
      <c r="D10" s="93" t="s">
        <v>72</v>
      </c>
      <c r="E10" s="89"/>
      <c r="F10" s="92"/>
    </row>
    <row r="11" spans="1:6" x14ac:dyDescent="0.25">
      <c r="D11" s="87" t="s">
        <v>73</v>
      </c>
    </row>
    <row r="12" spans="1:6" x14ac:dyDescent="0.25">
      <c r="D12" s="95" t="s">
        <v>74</v>
      </c>
    </row>
    <row r="13" spans="1:6" s="42" customFormat="1" x14ac:dyDescent="0.25">
      <c r="D13" s="42" t="s">
        <v>75</v>
      </c>
    </row>
    <row r="14" spans="1:6" x14ac:dyDescent="0.25">
      <c r="D14" s="87" t="s">
        <v>76</v>
      </c>
    </row>
    <row r="15" spans="1:6" s="42" customFormat="1" x14ac:dyDescent="0.25"/>
    <row r="16" spans="1:6" s="42" customFormat="1" x14ac:dyDescent="0.25">
      <c r="C16" s="94" t="s">
        <v>77</v>
      </c>
    </row>
    <row r="17" spans="3:4" x14ac:dyDescent="0.25">
      <c r="D17" s="95" t="s">
        <v>143</v>
      </c>
    </row>
    <row r="18" spans="3:4" x14ac:dyDescent="0.25">
      <c r="D18" s="95" t="s">
        <v>148</v>
      </c>
    </row>
    <row r="19" spans="3:4" x14ac:dyDescent="0.25">
      <c r="D19" s="95"/>
    </row>
    <row r="20" spans="3:4" s="42" customFormat="1" x14ac:dyDescent="0.25">
      <c r="C20" s="94" t="s">
        <v>78</v>
      </c>
    </row>
    <row r="21" spans="3:4" x14ac:dyDescent="0.25">
      <c r="D21" s="146" t="s">
        <v>107</v>
      </c>
    </row>
    <row r="22" spans="3:4" x14ac:dyDescent="0.25">
      <c r="D22" s="146" t="s">
        <v>91</v>
      </c>
    </row>
    <row r="23" spans="3:4" x14ac:dyDescent="0.25">
      <c r="D23" s="42" t="s">
        <v>87</v>
      </c>
    </row>
    <row r="24" spans="3:4" x14ac:dyDescent="0.25">
      <c r="D24" s="95" t="s">
        <v>149</v>
      </c>
    </row>
    <row r="25" spans="3:4" x14ac:dyDescent="0.25">
      <c r="D25" s="95" t="s">
        <v>79</v>
      </c>
    </row>
    <row r="26" spans="3:4" s="42" customFormat="1" x14ac:dyDescent="0.25">
      <c r="D26" s="42" t="s">
        <v>88</v>
      </c>
    </row>
    <row r="27" spans="3:4" x14ac:dyDescent="0.25">
      <c r="D27" s="95" t="s">
        <v>93</v>
      </c>
    </row>
    <row r="28" spans="3:4" x14ac:dyDescent="0.25">
      <c r="D28" s="95" t="s">
        <v>94</v>
      </c>
    </row>
    <row r="29" spans="3:4" s="42" customFormat="1" x14ac:dyDescent="0.25">
      <c r="D29" s="42" t="s">
        <v>150</v>
      </c>
    </row>
    <row r="30" spans="3:4" x14ac:dyDescent="0.25">
      <c r="D30" s="42" t="s">
        <v>151</v>
      </c>
    </row>
    <row r="31" spans="3:4" x14ac:dyDescent="0.25">
      <c r="D31" s="42" t="s">
        <v>80</v>
      </c>
    </row>
    <row r="32" spans="3:4" s="42" customFormat="1" x14ac:dyDescent="0.25">
      <c r="D32" s="42" t="s">
        <v>89</v>
      </c>
    </row>
    <row r="33" spans="3:4" s="42" customFormat="1" x14ac:dyDescent="0.25">
      <c r="D33" s="42" t="s">
        <v>81</v>
      </c>
    </row>
    <row r="34" spans="3:4" s="42" customFormat="1" x14ac:dyDescent="0.25">
      <c r="D34" s="135" t="s">
        <v>64</v>
      </c>
    </row>
    <row r="35" spans="3:4" s="42" customFormat="1" x14ac:dyDescent="0.25">
      <c r="D35" s="135" t="s">
        <v>124</v>
      </c>
    </row>
    <row r="36" spans="3:4" x14ac:dyDescent="0.25">
      <c r="D36" s="42" t="s">
        <v>92</v>
      </c>
    </row>
    <row r="37" spans="3:4" x14ac:dyDescent="0.25">
      <c r="D37" s="42"/>
    </row>
    <row r="38" spans="3:4" s="42" customFormat="1" x14ac:dyDescent="0.25">
      <c r="C38" s="94" t="s">
        <v>82</v>
      </c>
    </row>
    <row r="39" spans="3:4" s="42" customFormat="1" x14ac:dyDescent="0.25">
      <c r="D39" s="42" t="s">
        <v>130</v>
      </c>
    </row>
    <row r="40" spans="3:4" s="42" customFormat="1" x14ac:dyDescent="0.25">
      <c r="D40" s="42" t="s">
        <v>90</v>
      </c>
    </row>
    <row r="41" spans="3:4" s="42" customFormat="1" x14ac:dyDescent="0.25">
      <c r="D41" s="42" t="s">
        <v>83</v>
      </c>
    </row>
    <row r="42" spans="3:4" s="42" customFormat="1" x14ac:dyDescent="0.25">
      <c r="D42" s="42" t="s">
        <v>152</v>
      </c>
    </row>
    <row r="43" spans="3:4" s="42" customFormat="1" x14ac:dyDescent="0.25">
      <c r="D43" s="42" t="s">
        <v>153</v>
      </c>
    </row>
    <row r="44" spans="3:4" x14ac:dyDescent="0.25">
      <c r="D44" s="95" t="s">
        <v>103</v>
      </c>
    </row>
    <row r="45" spans="3:4" x14ac:dyDescent="0.25">
      <c r="D45" s="95" t="s">
        <v>84</v>
      </c>
    </row>
    <row r="46" spans="3:4" x14ac:dyDescent="0.25">
      <c r="D46" s="95" t="s">
        <v>93</v>
      </c>
    </row>
    <row r="47" spans="3:4" x14ac:dyDescent="0.25">
      <c r="D47" s="95" t="s">
        <v>94</v>
      </c>
    </row>
    <row r="48" spans="3:4" x14ac:dyDescent="0.25">
      <c r="D48" s="42" t="s">
        <v>104</v>
      </c>
    </row>
    <row r="49" spans="3:256" x14ac:dyDescent="0.25">
      <c r="D49" s="42"/>
    </row>
    <row r="50" spans="3:256" x14ac:dyDescent="0.25">
      <c r="C50" s="148" t="s">
        <v>85</v>
      </c>
      <c r="D50" s="148"/>
      <c r="E50" s="148"/>
      <c r="F50" s="92"/>
    </row>
    <row r="51" spans="3:256" s="87" customFormat="1" x14ac:dyDescent="0.25">
      <c r="D51" s="87" t="s">
        <v>37</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3:256" s="87" customFormat="1" x14ac:dyDescent="0.25">
      <c r="D52" s="87" t="s">
        <v>38</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3:256" s="87" customFormat="1" x14ac:dyDescent="0.25">
      <c r="D53" s="87" t="s">
        <v>39</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3:256" s="87" customFormat="1" x14ac:dyDescent="0.25">
      <c r="D54" s="95" t="s">
        <v>40</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3:256" s="87" customFormat="1" x14ac:dyDescent="0.25">
      <c r="D55" s="95" t="s">
        <v>62</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3:256" s="87" customFormat="1" x14ac:dyDescent="0.25">
      <c r="D56" s="87" t="s">
        <v>41</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3:256" s="87" customFormat="1" x14ac:dyDescent="0.25">
      <c r="C57" s="87" t="s">
        <v>42</v>
      </c>
      <c r="D57" s="87" t="s">
        <v>43</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3:256" s="87" customFormat="1" x14ac:dyDescent="0.25">
      <c r="D58" s="87" t="s">
        <v>44</v>
      </c>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3:256" s="87" customFormat="1" x14ac:dyDescent="0.25">
      <c r="D59" s="87" t="s">
        <v>45</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3:256" s="87" customFormat="1" x14ac:dyDescent="0.25">
      <c r="D60" s="87" t="s">
        <v>46</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3:256" s="87" customFormat="1" x14ac:dyDescent="0.25">
      <c r="D61" s="87" t="s">
        <v>47</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3:256" s="87" customFormat="1" x14ac:dyDescent="0.25">
      <c r="D62" s="87" t="s">
        <v>48</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3:256" s="87" customFormat="1" x14ac:dyDescent="0.25">
      <c r="D63" s="87" t="s">
        <v>86</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3:256" s="87" customFormat="1" x14ac:dyDescent="0.25">
      <c r="D64" s="87" t="s">
        <v>49</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4:256" s="87" customFormat="1" x14ac:dyDescent="0.25">
      <c r="D65" s="87" t="s">
        <v>50</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4:256" s="87" customFormat="1" x14ac:dyDescent="0.25">
      <c r="D66" s="87" t="s">
        <v>51</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4:256" s="87" customFormat="1" x14ac:dyDescent="0.25">
      <c r="D67" s="87" t="s">
        <v>52</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4:256" s="87" customFormat="1" x14ac:dyDescent="0.25">
      <c r="D68" s="87" t="s">
        <v>53</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4:256" s="87" customFormat="1" x14ac:dyDescent="0.25">
      <c r="D69" s="95" t="s">
        <v>63</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4:256" x14ac:dyDescent="0.25">
      <c r="D70" s="87" t="s">
        <v>95</v>
      </c>
    </row>
  </sheetData>
  <mergeCells count="4">
    <mergeCell ref="B1:E1"/>
    <mergeCell ref="C5:E5"/>
    <mergeCell ref="C9:E9"/>
    <mergeCell ref="C50:E50"/>
  </mergeCells>
  <phoneticPr fontId="19"/>
  <pageMargins left="0.15748031496062992" right="0.19685039370078741" top="0.35433070866141736" bottom="0.35433070866141736" header="0.51181102362204722" footer="0.51181102362204722"/>
  <pageSetup paperSize="9" scale="8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G117"/>
  <sheetViews>
    <sheetView showGridLines="0" zoomScale="90" zoomScaleNormal="90" workbookViewId="0">
      <selection activeCell="D4" sqref="D4:E4"/>
    </sheetView>
  </sheetViews>
  <sheetFormatPr defaultColWidth="9" defaultRowHeight="15" x14ac:dyDescent="0.25"/>
  <cols>
    <col min="1" max="1" width="3.265625" style="1" customWidth="1"/>
    <col min="2" max="2" width="7.46484375" style="2" customWidth="1"/>
    <col min="3" max="3" width="8.59765625" style="2" customWidth="1"/>
    <col min="4" max="4" width="10" style="1" customWidth="1"/>
    <col min="5" max="5" width="16.86328125" style="1" customWidth="1"/>
    <col min="6" max="6" width="9.46484375" style="2" customWidth="1"/>
    <col min="7" max="9" width="13.86328125" style="2" customWidth="1"/>
    <col min="10" max="11" width="3.265625" style="27" customWidth="1"/>
    <col min="12" max="12" width="14.46484375" style="1" customWidth="1"/>
    <col min="13" max="16" width="8.86328125" style="2" customWidth="1"/>
    <col min="17" max="18" width="8.86328125" style="122" customWidth="1"/>
    <col min="19" max="20" width="8.86328125" style="2" customWidth="1"/>
    <col min="21" max="21" width="10.46484375" style="2" hidden="1" customWidth="1"/>
    <col min="22" max="22" width="7.265625" style="2" hidden="1" customWidth="1"/>
    <col min="23" max="23" width="5.46484375" style="1" hidden="1" customWidth="1"/>
    <col min="24" max="26" width="7.46484375" style="1" hidden="1" customWidth="1"/>
    <col min="27" max="31" width="2.73046875" style="1" hidden="1" customWidth="1"/>
    <col min="32" max="32" width="9" style="1" hidden="1" customWidth="1"/>
    <col min="33" max="34" width="9" style="1" customWidth="1"/>
    <col min="35" max="16384" width="9" style="1"/>
  </cols>
  <sheetData>
    <row r="1" spans="1:31" ht="25.5" customHeight="1" thickBot="1" x14ac:dyDescent="0.3">
      <c r="B1" s="166" t="s">
        <v>135</v>
      </c>
      <c r="C1" s="166"/>
      <c r="D1" s="166"/>
      <c r="E1" s="166"/>
      <c r="F1" s="166"/>
      <c r="G1" s="171" t="s">
        <v>23</v>
      </c>
      <c r="H1" s="171"/>
      <c r="I1" s="171"/>
      <c r="L1" s="28"/>
      <c r="M1" s="28"/>
      <c r="N1" s="28"/>
      <c r="O1" s="28"/>
      <c r="P1" s="28"/>
      <c r="Q1" s="28"/>
      <c r="R1" s="28"/>
      <c r="S1" s="28"/>
      <c r="T1" s="28"/>
      <c r="U1" s="28"/>
      <c r="V1" s="28"/>
      <c r="W1" s="28"/>
      <c r="X1" s="28"/>
      <c r="Y1" s="28"/>
    </row>
    <row r="2" spans="1:31" ht="6.75" customHeight="1" thickTop="1" thickBot="1" x14ac:dyDescent="0.3">
      <c r="L2" s="28"/>
      <c r="M2" s="28"/>
      <c r="N2" s="28"/>
      <c r="O2" s="28"/>
      <c r="P2" s="28"/>
      <c r="Q2" s="28"/>
      <c r="R2" s="28"/>
      <c r="S2" s="28"/>
      <c r="T2" s="28"/>
      <c r="U2" s="28"/>
      <c r="V2" s="28"/>
      <c r="W2" s="28"/>
      <c r="X2" s="28"/>
      <c r="Y2" s="28"/>
    </row>
    <row r="3" spans="1:31" ht="36" customHeight="1" x14ac:dyDescent="0.25">
      <c r="B3" s="176" t="s">
        <v>32</v>
      </c>
      <c r="C3" s="170"/>
      <c r="D3" s="167" t="s">
        <v>109</v>
      </c>
      <c r="E3" s="168"/>
      <c r="F3" s="169" t="s">
        <v>110</v>
      </c>
      <c r="G3" s="170"/>
      <c r="H3" s="174" t="s">
        <v>106</v>
      </c>
      <c r="I3" s="175"/>
      <c r="L3" s="149" t="s">
        <v>147</v>
      </c>
      <c r="M3" s="150"/>
      <c r="N3" s="150"/>
      <c r="O3" s="150"/>
      <c r="P3" s="150"/>
      <c r="Q3" s="150"/>
      <c r="R3" s="150"/>
      <c r="S3" s="150"/>
      <c r="T3" s="151"/>
      <c r="U3" s="29"/>
      <c r="V3" s="30"/>
      <c r="W3" s="31"/>
      <c r="X3" s="30"/>
      <c r="Y3" s="30"/>
    </row>
    <row r="4" spans="1:31" ht="27" customHeight="1" x14ac:dyDescent="0.25">
      <c r="B4" s="189" t="s">
        <v>100</v>
      </c>
      <c r="C4" s="190"/>
      <c r="D4" s="181" t="s">
        <v>136</v>
      </c>
      <c r="E4" s="182"/>
      <c r="F4" s="179" t="s">
        <v>137</v>
      </c>
      <c r="G4" s="180"/>
      <c r="H4" s="179" t="s">
        <v>145</v>
      </c>
      <c r="I4" s="197"/>
      <c r="L4" s="152"/>
      <c r="M4" s="153"/>
      <c r="N4" s="153"/>
      <c r="O4" s="153"/>
      <c r="P4" s="153"/>
      <c r="Q4" s="153"/>
      <c r="R4" s="153"/>
      <c r="S4" s="153"/>
      <c r="T4" s="154"/>
      <c r="U4" s="29"/>
      <c r="V4" s="28"/>
      <c r="W4" s="28"/>
      <c r="X4" s="28"/>
      <c r="Y4" s="30"/>
    </row>
    <row r="5" spans="1:31" ht="27" customHeight="1" x14ac:dyDescent="0.25">
      <c r="B5" s="191" t="s">
        <v>0</v>
      </c>
      <c r="C5" s="32" t="s">
        <v>1</v>
      </c>
      <c r="D5" s="179" t="s">
        <v>138</v>
      </c>
      <c r="E5" s="180"/>
      <c r="F5" s="85" t="s">
        <v>133</v>
      </c>
      <c r="G5" s="195" t="s">
        <v>139</v>
      </c>
      <c r="H5" s="196"/>
      <c r="I5" s="197"/>
      <c r="L5" s="152"/>
      <c r="M5" s="153"/>
      <c r="N5" s="153"/>
      <c r="O5" s="153"/>
      <c r="P5" s="153"/>
      <c r="Q5" s="153"/>
      <c r="R5" s="153"/>
      <c r="S5" s="153"/>
      <c r="T5" s="154"/>
      <c r="U5" s="29"/>
      <c r="V5" s="28"/>
      <c r="W5" s="28"/>
      <c r="X5" s="28"/>
      <c r="Y5" s="30"/>
    </row>
    <row r="6" spans="1:31" ht="27" customHeight="1" thickBot="1" x14ac:dyDescent="0.3">
      <c r="B6" s="162"/>
      <c r="C6" s="33" t="s">
        <v>146</v>
      </c>
      <c r="D6" s="172" t="s">
        <v>140</v>
      </c>
      <c r="E6" s="172"/>
      <c r="F6" s="172"/>
      <c r="G6" s="172"/>
      <c r="H6" s="172"/>
      <c r="I6" s="173"/>
      <c r="L6" s="152"/>
      <c r="M6" s="153"/>
      <c r="N6" s="153"/>
      <c r="O6" s="153"/>
      <c r="P6" s="153"/>
      <c r="Q6" s="153"/>
      <c r="R6" s="153"/>
      <c r="S6" s="153"/>
      <c r="T6" s="154"/>
      <c r="U6" s="29"/>
      <c r="V6" s="28"/>
      <c r="W6" s="28"/>
      <c r="X6" s="28"/>
      <c r="Y6" s="30"/>
    </row>
    <row r="7" spans="1:31" ht="27" customHeight="1" thickBot="1" x14ac:dyDescent="0.3">
      <c r="B7" s="200" t="s">
        <v>134</v>
      </c>
      <c r="C7" s="201"/>
      <c r="D7" s="202" t="s">
        <v>141</v>
      </c>
      <c r="E7" s="203"/>
      <c r="F7" s="34"/>
      <c r="G7" s="35" t="e">
        <f>IF(COUNTIF(#REF!,1)&gt;=1,"参加制限を超えている種目があります","")</f>
        <v>#REF!</v>
      </c>
      <c r="H7" s="35"/>
      <c r="I7" s="35"/>
      <c r="L7" s="152"/>
      <c r="M7" s="153"/>
      <c r="N7" s="153"/>
      <c r="O7" s="153"/>
      <c r="P7" s="153"/>
      <c r="Q7" s="153"/>
      <c r="R7" s="153"/>
      <c r="S7" s="153"/>
      <c r="T7" s="154"/>
      <c r="U7" s="29"/>
      <c r="V7" s="31"/>
      <c r="W7" s="31"/>
      <c r="X7" s="31"/>
      <c r="Y7" s="36"/>
    </row>
    <row r="8" spans="1:31" ht="27" customHeight="1" x14ac:dyDescent="0.25">
      <c r="B8" s="183" t="s">
        <v>19</v>
      </c>
      <c r="C8" s="184"/>
      <c r="D8" s="38"/>
      <c r="E8" s="4" t="s">
        <v>102</v>
      </c>
      <c r="G8" s="39" t="s">
        <v>20</v>
      </c>
      <c r="H8" s="40" t="s">
        <v>21</v>
      </c>
      <c r="I8" s="37" t="s">
        <v>22</v>
      </c>
      <c r="L8" s="152"/>
      <c r="M8" s="153"/>
      <c r="N8" s="153"/>
      <c r="O8" s="153"/>
      <c r="P8" s="153"/>
      <c r="Q8" s="153"/>
      <c r="R8" s="153"/>
      <c r="S8" s="153"/>
      <c r="T8" s="154"/>
      <c r="U8" s="29"/>
      <c r="V8" s="41"/>
      <c r="W8" s="41"/>
      <c r="X8" s="41"/>
      <c r="Y8" s="42"/>
      <c r="Z8" s="42"/>
      <c r="AA8" s="42"/>
    </row>
    <row r="9" spans="1:31" ht="27" customHeight="1" thickBot="1" x14ac:dyDescent="0.3">
      <c r="B9" s="43">
        <f>SUM(A15+A35+A55+A75+A95)</f>
        <v>0</v>
      </c>
      <c r="C9" s="44">
        <f>SUM(A16+A36+A56+A76+A96)</f>
        <v>0</v>
      </c>
      <c r="D9" s="38"/>
      <c r="E9" s="79">
        <v>700</v>
      </c>
      <c r="G9" s="45">
        <f>B9*E9</f>
        <v>0</v>
      </c>
      <c r="H9" s="46">
        <f>リレー申込票!I6</f>
        <v>0</v>
      </c>
      <c r="I9" s="47">
        <f>SUM(G9+H9)</f>
        <v>0</v>
      </c>
      <c r="L9" s="155"/>
      <c r="M9" s="156"/>
      <c r="N9" s="156"/>
      <c r="O9" s="156"/>
      <c r="P9" s="156"/>
      <c r="Q9" s="156"/>
      <c r="R9" s="156"/>
      <c r="S9" s="156"/>
      <c r="T9" s="157"/>
      <c r="U9" s="29"/>
      <c r="V9" s="41"/>
      <c r="W9" s="48"/>
      <c r="X9" s="48"/>
      <c r="Y9" s="48"/>
      <c r="Z9" s="42"/>
      <c r="AA9" s="42"/>
    </row>
    <row r="10" spans="1:31" ht="6.75" customHeight="1" thickBot="1" x14ac:dyDescent="0.3">
      <c r="B10" s="3"/>
      <c r="G10" s="3"/>
      <c r="T10" s="41"/>
      <c r="U10" s="41"/>
      <c r="V10" s="41"/>
      <c r="W10" s="48"/>
      <c r="X10" s="48"/>
      <c r="Y10" s="48"/>
      <c r="Z10" s="42"/>
      <c r="AA10" s="42"/>
    </row>
    <row r="11" spans="1:31" ht="26.25" customHeight="1" thickBot="1" x14ac:dyDescent="0.3">
      <c r="B11" s="164" t="s">
        <v>2</v>
      </c>
      <c r="C11" s="186" t="s">
        <v>3</v>
      </c>
      <c r="D11" s="222"/>
      <c r="E11" s="49" t="s">
        <v>1</v>
      </c>
      <c r="F11" s="205" t="s">
        <v>4</v>
      </c>
      <c r="G11" s="198" t="s">
        <v>17</v>
      </c>
      <c r="H11" s="198"/>
      <c r="I11" s="199"/>
      <c r="L11" s="50" t="s">
        <v>5</v>
      </c>
      <c r="N11" s="35" t="e">
        <f>IF(COUNTIF(#REF!,1)&gt;=1,"参加制限を超えている種目があります","")</f>
        <v>#REF!</v>
      </c>
      <c r="O11" s="35"/>
      <c r="P11" s="35"/>
      <c r="Q11" s="35"/>
      <c r="R11" s="35"/>
      <c r="S11" s="35"/>
      <c r="T11" s="35"/>
      <c r="V11" s="51"/>
      <c r="W11" s="51"/>
      <c r="X11" s="51"/>
      <c r="Y11" s="48"/>
      <c r="Z11" s="42"/>
      <c r="AA11" s="42"/>
    </row>
    <row r="12" spans="1:31" ht="26.25" customHeight="1" thickBot="1" x14ac:dyDescent="0.3">
      <c r="B12" s="162"/>
      <c r="C12" s="187"/>
      <c r="D12" s="223"/>
      <c r="E12" s="52" t="s">
        <v>67</v>
      </c>
      <c r="F12" s="206"/>
      <c r="G12" s="192" t="s">
        <v>18</v>
      </c>
      <c r="H12" s="193"/>
      <c r="I12" s="194"/>
      <c r="L12" s="96" t="s">
        <v>144</v>
      </c>
      <c r="M12" s="53" t="s">
        <v>120</v>
      </c>
      <c r="N12" s="54" t="s">
        <v>119</v>
      </c>
      <c r="O12" s="55" t="s">
        <v>96</v>
      </c>
      <c r="P12" s="56" t="s">
        <v>97</v>
      </c>
      <c r="Q12" s="55" t="s">
        <v>98</v>
      </c>
      <c r="R12" s="56" t="s">
        <v>121</v>
      </c>
      <c r="S12" s="55" t="s">
        <v>122</v>
      </c>
      <c r="T12" s="57" t="s">
        <v>123</v>
      </c>
      <c r="U12" s="24"/>
      <c r="W12" s="48"/>
      <c r="Z12" s="42"/>
      <c r="AA12" s="42"/>
    </row>
    <row r="13" spans="1:31" ht="26.25" customHeight="1" x14ac:dyDescent="0.25">
      <c r="B13" s="188" t="s">
        <v>59</v>
      </c>
      <c r="C13" s="185" t="s">
        <v>119</v>
      </c>
      <c r="D13" s="185"/>
      <c r="E13" s="59" t="s">
        <v>30</v>
      </c>
      <c r="F13" s="204">
        <v>5</v>
      </c>
      <c r="G13" s="124" t="s">
        <v>58</v>
      </c>
      <c r="H13" s="60"/>
      <c r="I13" s="61"/>
      <c r="L13" s="62" t="s">
        <v>16</v>
      </c>
      <c r="M13" s="97" t="s">
        <v>65</v>
      </c>
      <c r="N13" s="97" t="s">
        <v>65</v>
      </c>
      <c r="O13" s="98" t="s">
        <v>114</v>
      </c>
      <c r="P13" s="98" t="s">
        <v>114</v>
      </c>
      <c r="Q13" s="98" t="s">
        <v>114</v>
      </c>
      <c r="R13" s="98" t="s">
        <v>114</v>
      </c>
      <c r="S13" s="98" t="s">
        <v>114</v>
      </c>
      <c r="T13" s="99" t="s">
        <v>114</v>
      </c>
      <c r="U13" s="63"/>
      <c r="V13" s="48"/>
      <c r="W13" s="48"/>
      <c r="Y13" s="48"/>
      <c r="Z13" s="42"/>
      <c r="AA13" s="42"/>
    </row>
    <row r="14" spans="1:31" ht="26.25" customHeight="1" thickBot="1" x14ac:dyDescent="0.3">
      <c r="B14" s="215"/>
      <c r="C14" s="216"/>
      <c r="D14" s="216"/>
      <c r="E14" s="217" t="s">
        <v>31</v>
      </c>
      <c r="F14" s="218"/>
      <c r="G14" s="219">
        <v>34218</v>
      </c>
      <c r="H14" s="220"/>
      <c r="I14" s="221"/>
      <c r="L14" s="62" t="s">
        <v>54</v>
      </c>
      <c r="M14" s="98" t="s">
        <v>114</v>
      </c>
      <c r="N14" s="98" t="s">
        <v>114</v>
      </c>
      <c r="O14" s="97" t="s">
        <v>65</v>
      </c>
      <c r="P14" s="97" t="s">
        <v>65</v>
      </c>
      <c r="Q14" s="97" t="s">
        <v>65</v>
      </c>
      <c r="R14" s="97" t="s">
        <v>65</v>
      </c>
      <c r="S14" s="97" t="s">
        <v>65</v>
      </c>
      <c r="T14" s="100" t="s">
        <v>65</v>
      </c>
      <c r="U14" s="64"/>
      <c r="W14" s="48"/>
      <c r="X14" s="58"/>
      <c r="Y14" s="48"/>
      <c r="Z14" s="42"/>
      <c r="AA14" s="119"/>
      <c r="AB14" s="17"/>
      <c r="AC14" s="17"/>
      <c r="AD14" s="17"/>
      <c r="AE14" s="17"/>
    </row>
    <row r="15" spans="1:31" ht="27" customHeight="1" x14ac:dyDescent="0.25">
      <c r="A15" s="27">
        <f>COUNTA(E15,E17,E19,E21,E23,E25,E27,E29,E31,E33)</f>
        <v>0</v>
      </c>
      <c r="B15" s="164">
        <v>1</v>
      </c>
      <c r="C15" s="165"/>
      <c r="D15" s="213"/>
      <c r="E15" s="145"/>
      <c r="F15" s="207"/>
      <c r="G15" s="212"/>
      <c r="H15" s="212"/>
      <c r="I15" s="86"/>
      <c r="J15" s="104" t="str">
        <f>IF(E15="","",LEN(E15)-LEN(SUBSTITUTE(SUBSTITUTE(E15," ",),"　",)))</f>
        <v/>
      </c>
      <c r="K15" s="104"/>
      <c r="L15" s="211" t="s">
        <v>126</v>
      </c>
      <c r="M15" s="98" t="s">
        <v>114</v>
      </c>
      <c r="N15" s="98" t="s">
        <v>114</v>
      </c>
      <c r="O15" s="97" t="s">
        <v>65</v>
      </c>
      <c r="P15" s="97" t="s">
        <v>65</v>
      </c>
      <c r="Q15" s="97" t="s">
        <v>65</v>
      </c>
      <c r="R15" s="97" t="s">
        <v>65</v>
      </c>
      <c r="S15" s="97" t="s">
        <v>65</v>
      </c>
      <c r="T15" s="100" t="s">
        <v>65</v>
      </c>
      <c r="U15" s="64"/>
      <c r="W15" s="48"/>
      <c r="X15" s="58"/>
      <c r="Y15" s="48"/>
      <c r="Z15" s="42"/>
      <c r="AA15" s="66" t="str">
        <f>C15&amp;G15</f>
        <v/>
      </c>
      <c r="AC15" s="67" t="str">
        <f>IF(E15="","",1)</f>
        <v/>
      </c>
      <c r="AD15" s="67" t="str">
        <f>IF(F15="","",1)</f>
        <v/>
      </c>
      <c r="AE15" s="121" t="str">
        <f>IF(G15="","",1)</f>
        <v/>
      </c>
    </row>
    <row r="16" spans="1:31" ht="27" customHeight="1" x14ac:dyDescent="0.25">
      <c r="A16" s="68">
        <f>COUNTA(G15:I15,G17:I17,G19:I19,G21:I21,G23:I23,G25:I25,G27:I27,G29:I29,G31:I31,G33:I33)</f>
        <v>0</v>
      </c>
      <c r="B16" s="158"/>
      <c r="C16" s="159"/>
      <c r="D16" s="161"/>
      <c r="E16" s="141"/>
      <c r="F16" s="178"/>
      <c r="G16" s="142"/>
      <c r="H16" s="142"/>
      <c r="I16" s="65"/>
      <c r="J16" s="1"/>
      <c r="K16" s="1"/>
      <c r="L16" s="62" t="s">
        <v>6</v>
      </c>
      <c r="M16" s="98" t="s">
        <v>114</v>
      </c>
      <c r="N16" s="98" t="s">
        <v>114</v>
      </c>
      <c r="O16" s="97" t="s">
        <v>65</v>
      </c>
      <c r="P16" s="97" t="s">
        <v>65</v>
      </c>
      <c r="Q16" s="97" t="s">
        <v>65</v>
      </c>
      <c r="R16" s="97" t="s">
        <v>65</v>
      </c>
      <c r="S16" s="97" t="s">
        <v>65</v>
      </c>
      <c r="T16" s="100" t="s">
        <v>65</v>
      </c>
      <c r="U16" s="64"/>
      <c r="W16" s="48"/>
      <c r="X16" s="58"/>
      <c r="Y16" s="48"/>
      <c r="Z16" s="42"/>
      <c r="AA16" s="69"/>
      <c r="AC16" s="67" t="str">
        <f>IF(E16="","",1)</f>
        <v/>
      </c>
      <c r="AD16" s="1" t="str">
        <f>IF(AND(AE15=1,AC16=""),1,"")</f>
        <v/>
      </c>
      <c r="AE16" s="1" t="str">
        <f>IF(AND(AE15=1,AD15=""),1,"")</f>
        <v/>
      </c>
    </row>
    <row r="17" spans="2:31" ht="27" customHeight="1" x14ac:dyDescent="0.25">
      <c r="B17" s="158">
        <v>2</v>
      </c>
      <c r="C17" s="159"/>
      <c r="D17" s="160"/>
      <c r="E17" s="141"/>
      <c r="F17" s="177"/>
      <c r="G17" s="142"/>
      <c r="H17" s="142"/>
      <c r="I17" s="65"/>
      <c r="J17" s="104" t="str">
        <f>IF(E17="","",LEN(E17)-LEN(SUBSTITUTE(SUBSTITUTE(E17," ",),"　",)))</f>
        <v/>
      </c>
      <c r="K17" s="104"/>
      <c r="L17" s="62" t="s">
        <v>55</v>
      </c>
      <c r="M17" s="98" t="s">
        <v>114</v>
      </c>
      <c r="N17" s="98" t="s">
        <v>114</v>
      </c>
      <c r="O17" s="97" t="s">
        <v>65</v>
      </c>
      <c r="P17" s="97" t="s">
        <v>65</v>
      </c>
      <c r="Q17" s="97" t="s">
        <v>65</v>
      </c>
      <c r="R17" s="97" t="s">
        <v>65</v>
      </c>
      <c r="S17" s="97" t="s">
        <v>65</v>
      </c>
      <c r="T17" s="100" t="s">
        <v>65</v>
      </c>
      <c r="U17" s="64"/>
      <c r="V17" s="120" t="s">
        <v>113</v>
      </c>
      <c r="W17" s="117"/>
      <c r="X17" s="118"/>
      <c r="Y17" s="117"/>
      <c r="Z17" s="119"/>
      <c r="AA17" s="66" t="str">
        <f>C17&amp;G17</f>
        <v/>
      </c>
      <c r="AC17" s="67" t="str">
        <f t="shared" ref="AC17:AC80" si="0">IF(E17="","",1)</f>
        <v/>
      </c>
      <c r="AD17" s="67" t="str">
        <f>IF(F17="","",1)</f>
        <v/>
      </c>
      <c r="AE17" s="121" t="str">
        <f>IF(G17="","",1)</f>
        <v/>
      </c>
    </row>
    <row r="18" spans="2:31" ht="27" customHeight="1" thickBot="1" x14ac:dyDescent="0.3">
      <c r="B18" s="158"/>
      <c r="C18" s="159"/>
      <c r="D18" s="161"/>
      <c r="E18" s="141"/>
      <c r="F18" s="178"/>
      <c r="G18" s="142"/>
      <c r="H18" s="142"/>
      <c r="I18" s="65"/>
      <c r="J18" s="1"/>
      <c r="K18" s="1"/>
      <c r="L18" s="210" t="s">
        <v>129</v>
      </c>
      <c r="M18" s="101" t="s">
        <v>114</v>
      </c>
      <c r="N18" s="101" t="s">
        <v>114</v>
      </c>
      <c r="O18" s="102" t="s">
        <v>65</v>
      </c>
      <c r="P18" s="102" t="s">
        <v>65</v>
      </c>
      <c r="Q18" s="102" t="s">
        <v>65</v>
      </c>
      <c r="R18" s="102" t="s">
        <v>65</v>
      </c>
      <c r="S18" s="102" t="s">
        <v>65</v>
      </c>
      <c r="T18" s="103" t="s">
        <v>65</v>
      </c>
      <c r="U18" s="64"/>
      <c r="V18" s="120" t="s">
        <v>111</v>
      </c>
      <c r="W18" s="117" t="s">
        <v>112</v>
      </c>
      <c r="X18" s="118" t="s">
        <v>118</v>
      </c>
      <c r="Y18" s="117" t="s">
        <v>119</v>
      </c>
      <c r="Z18" s="117" t="s">
        <v>119</v>
      </c>
      <c r="AA18" s="69"/>
      <c r="AC18" s="67" t="str">
        <f t="shared" si="0"/>
        <v/>
      </c>
      <c r="AD18" s="1" t="str">
        <f>IF(AND(AE17=1,AC18=""),1,"")</f>
        <v/>
      </c>
      <c r="AE18" s="1" t="str">
        <f>IF(AND(AE17=1,AD17=""),1,"")</f>
        <v/>
      </c>
    </row>
    <row r="19" spans="2:31" ht="27" customHeight="1" x14ac:dyDescent="0.25">
      <c r="B19" s="158">
        <v>3</v>
      </c>
      <c r="C19" s="159"/>
      <c r="D19" s="160"/>
      <c r="E19" s="141"/>
      <c r="F19" s="177"/>
      <c r="G19" s="142"/>
      <c r="H19" s="142"/>
      <c r="I19" s="65"/>
      <c r="J19" s="104" t="str">
        <f>IF(E19="","",LEN(E19)-LEN(SUBSTITUTE(SUBSTITUTE(E19," ",),"　",)))</f>
        <v/>
      </c>
      <c r="K19" s="104"/>
      <c r="L19" s="70"/>
      <c r="M19" s="71"/>
      <c r="N19" s="72"/>
      <c r="O19" s="72"/>
      <c r="P19" s="72"/>
      <c r="Q19" s="72"/>
      <c r="R19" s="72"/>
      <c r="S19" s="72"/>
      <c r="T19" s="72"/>
      <c r="U19" s="72"/>
      <c r="V19" s="42" t="s">
        <v>10</v>
      </c>
      <c r="W19" s="123">
        <v>4</v>
      </c>
      <c r="X19" s="73" t="s">
        <v>115</v>
      </c>
      <c r="Y19" s="73" t="s">
        <v>116</v>
      </c>
      <c r="Z19" s="73" t="s">
        <v>117</v>
      </c>
      <c r="AA19" s="66" t="str">
        <f>C19&amp;G19</f>
        <v/>
      </c>
      <c r="AC19" s="67" t="str">
        <f t="shared" si="0"/>
        <v/>
      </c>
      <c r="AD19" s="67" t="str">
        <f>IF(F19="","",1)</f>
        <v/>
      </c>
      <c r="AE19" s="67" t="str">
        <f>IF(G19="","",1)</f>
        <v/>
      </c>
    </row>
    <row r="20" spans="2:31" ht="27" customHeight="1" x14ac:dyDescent="0.25">
      <c r="B20" s="158"/>
      <c r="C20" s="159"/>
      <c r="D20" s="161"/>
      <c r="E20" s="141"/>
      <c r="F20" s="178"/>
      <c r="G20" s="142"/>
      <c r="H20" s="142"/>
      <c r="I20" s="65"/>
      <c r="J20" s="1"/>
      <c r="K20" s="1"/>
      <c r="L20" s="74"/>
      <c r="M20" s="72"/>
      <c r="N20" s="72"/>
      <c r="O20" s="72"/>
      <c r="P20" s="72"/>
      <c r="Q20" s="72"/>
      <c r="R20" s="72"/>
      <c r="S20" s="71"/>
      <c r="T20" s="72"/>
      <c r="U20" s="72"/>
      <c r="V20" s="42" t="s">
        <v>11</v>
      </c>
      <c r="W20" s="5">
        <v>5</v>
      </c>
      <c r="X20" s="58"/>
      <c r="Y20" s="58" t="s">
        <v>60</v>
      </c>
      <c r="Z20" s="58" t="s">
        <v>60</v>
      </c>
      <c r="AA20" s="69"/>
      <c r="AC20" s="67" t="str">
        <f t="shared" si="0"/>
        <v/>
      </c>
      <c r="AD20" s="1" t="str">
        <f>IF(AND(AE19=1,AC20=""),1,"")</f>
        <v/>
      </c>
      <c r="AE20" s="1" t="str">
        <f>IF(AND(AE19=1,AD19=""),1,"")</f>
        <v/>
      </c>
    </row>
    <row r="21" spans="2:31" ht="27" customHeight="1" x14ac:dyDescent="0.25">
      <c r="B21" s="158">
        <v>4</v>
      </c>
      <c r="C21" s="159"/>
      <c r="D21" s="160"/>
      <c r="E21" s="141"/>
      <c r="F21" s="177"/>
      <c r="G21" s="142"/>
      <c r="H21" s="142"/>
      <c r="I21" s="65"/>
      <c r="J21" s="104" t="str">
        <f>IF(E21="","",LEN(E21)-LEN(SUBSTITUTE(SUBSTITUTE(E21," ",),"　",)))</f>
        <v/>
      </c>
      <c r="K21" s="104"/>
      <c r="L21" s="70"/>
      <c r="M21" s="72"/>
      <c r="N21" s="72"/>
      <c r="O21" s="72"/>
      <c r="P21" s="72"/>
      <c r="Q21" s="72"/>
      <c r="R21" s="72"/>
      <c r="S21" s="71"/>
      <c r="T21" s="72"/>
      <c r="U21" s="72"/>
      <c r="V21" s="42" t="s">
        <v>12</v>
      </c>
      <c r="W21" s="123">
        <v>6</v>
      </c>
      <c r="X21" s="58"/>
      <c r="Y21" s="58" t="s">
        <v>127</v>
      </c>
      <c r="Z21" s="58" t="s">
        <v>127</v>
      </c>
      <c r="AA21" s="66" t="str">
        <f>C21&amp;G21</f>
        <v/>
      </c>
      <c r="AC21" s="67" t="str">
        <f t="shared" si="0"/>
        <v/>
      </c>
      <c r="AD21" s="67" t="str">
        <f>IF(F21="","",1)</f>
        <v/>
      </c>
      <c r="AE21" s="67" t="str">
        <f>IF(G21="","",1)</f>
        <v/>
      </c>
    </row>
    <row r="22" spans="2:31" ht="27" customHeight="1" x14ac:dyDescent="0.25">
      <c r="B22" s="158"/>
      <c r="C22" s="159"/>
      <c r="D22" s="161"/>
      <c r="E22" s="141"/>
      <c r="F22" s="178"/>
      <c r="G22" s="142"/>
      <c r="H22" s="142"/>
      <c r="I22" s="65"/>
      <c r="J22" s="1"/>
      <c r="K22" s="1"/>
      <c r="L22" s="70"/>
      <c r="M22" s="71"/>
      <c r="N22" s="72"/>
      <c r="O22" s="72"/>
      <c r="P22" s="72"/>
      <c r="Q22" s="72"/>
      <c r="R22" s="72"/>
      <c r="S22" s="72"/>
      <c r="T22" s="72"/>
      <c r="U22" s="72"/>
      <c r="V22" s="42" t="s">
        <v>99</v>
      </c>
      <c r="W22" s="48"/>
      <c r="X22" s="48"/>
      <c r="Y22" s="48" t="s">
        <v>6</v>
      </c>
      <c r="Z22" s="48" t="s">
        <v>6</v>
      </c>
      <c r="AA22" s="69"/>
      <c r="AC22" s="67" t="str">
        <f t="shared" si="0"/>
        <v/>
      </c>
      <c r="AD22" s="1" t="str">
        <f>IF(AND(AE21=1,AC22=""),1,"")</f>
        <v/>
      </c>
      <c r="AE22" s="1" t="str">
        <f>IF(AND(AE21=1,AD21=""),1,"")</f>
        <v/>
      </c>
    </row>
    <row r="23" spans="2:31" ht="27" customHeight="1" x14ac:dyDescent="0.25">
      <c r="B23" s="158">
        <v>5</v>
      </c>
      <c r="C23" s="159"/>
      <c r="D23" s="160"/>
      <c r="E23" s="141"/>
      <c r="F23" s="177"/>
      <c r="G23" s="142"/>
      <c r="H23" s="142"/>
      <c r="I23" s="65"/>
      <c r="J23" s="104" t="str">
        <f>IF(E23="","",LEN(E23)-LEN(SUBSTITUTE(SUBSTITUTE(E23," ",),"　",)))</f>
        <v/>
      </c>
      <c r="K23" s="104"/>
      <c r="L23" s="70"/>
      <c r="M23" s="71"/>
      <c r="N23" s="72"/>
      <c r="O23" s="72"/>
      <c r="P23" s="72"/>
      <c r="Q23" s="72"/>
      <c r="R23" s="72"/>
      <c r="S23" s="72"/>
      <c r="T23" s="72"/>
      <c r="U23" s="72"/>
      <c r="V23" s="42" t="s">
        <v>100</v>
      </c>
      <c r="W23" s="48"/>
      <c r="X23" s="48"/>
      <c r="Y23" s="48" t="s">
        <v>55</v>
      </c>
      <c r="Z23" s="48" t="s">
        <v>55</v>
      </c>
      <c r="AA23" s="66" t="str">
        <f>C23&amp;G23</f>
        <v/>
      </c>
      <c r="AC23" s="67" t="str">
        <f t="shared" si="0"/>
        <v/>
      </c>
      <c r="AD23" s="67" t="str">
        <f>IF(F23="","",1)</f>
        <v/>
      </c>
      <c r="AE23" s="67" t="str">
        <f>IF(G23="","",1)</f>
        <v/>
      </c>
    </row>
    <row r="24" spans="2:31" ht="27" customHeight="1" x14ac:dyDescent="0.25">
      <c r="B24" s="158"/>
      <c r="C24" s="159"/>
      <c r="D24" s="161"/>
      <c r="E24" s="141"/>
      <c r="F24" s="178"/>
      <c r="G24" s="142"/>
      <c r="H24" s="142"/>
      <c r="I24" s="65"/>
      <c r="J24" s="1"/>
      <c r="K24" s="1"/>
      <c r="L24" s="75"/>
      <c r="M24" s="71"/>
      <c r="N24" s="72"/>
      <c r="O24" s="72"/>
      <c r="P24" s="72"/>
      <c r="Q24" s="72"/>
      <c r="R24" s="72"/>
      <c r="S24" s="71"/>
      <c r="T24" s="72"/>
      <c r="U24" s="72"/>
      <c r="V24" s="72"/>
      <c r="W24" s="12"/>
      <c r="X24" s="116"/>
      <c r="Y24" s="116" t="s">
        <v>128</v>
      </c>
      <c r="Z24" s="116" t="s">
        <v>128</v>
      </c>
      <c r="AA24" s="69"/>
      <c r="AC24" s="67" t="str">
        <f t="shared" si="0"/>
        <v/>
      </c>
      <c r="AD24" s="1" t="str">
        <f>IF(AND(AE23=1,AC24=""),1,"")</f>
        <v/>
      </c>
      <c r="AE24" s="1" t="str">
        <f>IF(AND(AE23=1,AD23=""),1,"")</f>
        <v/>
      </c>
    </row>
    <row r="25" spans="2:31" ht="27" customHeight="1" x14ac:dyDescent="0.25">
      <c r="B25" s="158">
        <v>6</v>
      </c>
      <c r="C25" s="159"/>
      <c r="D25" s="160"/>
      <c r="E25" s="141"/>
      <c r="F25" s="177"/>
      <c r="G25" s="142"/>
      <c r="H25" s="142"/>
      <c r="I25" s="65"/>
      <c r="J25" s="104" t="str">
        <f>IF(E25="","",LEN(E25)-LEN(SUBSTITUTE(SUBSTITUTE(E25," ",),"　",)))</f>
        <v/>
      </c>
      <c r="K25" s="104"/>
      <c r="L25" s="74"/>
      <c r="M25" s="72"/>
      <c r="N25" s="72"/>
      <c r="O25" s="72"/>
      <c r="P25" s="72"/>
      <c r="Q25" s="72"/>
      <c r="R25" s="72"/>
      <c r="S25" s="71"/>
      <c r="T25" s="72"/>
      <c r="U25" s="72"/>
      <c r="V25" s="72"/>
      <c r="AA25" s="66" t="str">
        <f>C25&amp;G25</f>
        <v/>
      </c>
      <c r="AC25" s="67" t="str">
        <f t="shared" si="0"/>
        <v/>
      </c>
      <c r="AD25" s="67" t="str">
        <f>IF(F25="","",1)</f>
        <v/>
      </c>
      <c r="AE25" s="67" t="str">
        <f>IF(G25="","",1)</f>
        <v/>
      </c>
    </row>
    <row r="26" spans="2:31" ht="27" customHeight="1" x14ac:dyDescent="0.25">
      <c r="B26" s="158"/>
      <c r="C26" s="159"/>
      <c r="D26" s="161"/>
      <c r="E26" s="141"/>
      <c r="F26" s="178"/>
      <c r="G26" s="142"/>
      <c r="H26" s="142"/>
      <c r="I26" s="65"/>
      <c r="J26" s="1"/>
      <c r="K26" s="1"/>
      <c r="L26" s="70"/>
      <c r="M26" s="72"/>
      <c r="N26" s="72"/>
      <c r="O26" s="72"/>
      <c r="P26" s="72"/>
      <c r="Q26" s="72"/>
      <c r="R26" s="72"/>
      <c r="S26" s="71"/>
      <c r="T26" s="72"/>
      <c r="U26" s="72"/>
      <c r="V26" s="72"/>
      <c r="AA26" s="69"/>
      <c r="AC26" s="67" t="str">
        <f t="shared" si="0"/>
        <v/>
      </c>
      <c r="AD26" s="1" t="str">
        <f>IF(AND(AE25=1,AC26=""),1,"")</f>
        <v/>
      </c>
      <c r="AE26" s="1" t="str">
        <f>IF(AND(AE25=1,AD25=""),1,"")</f>
        <v/>
      </c>
    </row>
    <row r="27" spans="2:31" ht="27" customHeight="1" x14ac:dyDescent="0.25">
      <c r="B27" s="158">
        <v>7</v>
      </c>
      <c r="C27" s="159"/>
      <c r="D27" s="160"/>
      <c r="E27" s="141"/>
      <c r="F27" s="177"/>
      <c r="G27" s="142"/>
      <c r="H27" s="142"/>
      <c r="I27" s="65"/>
      <c r="J27" s="104" t="str">
        <f>IF(E27="","",LEN(E27)-LEN(SUBSTITUTE(SUBSTITUTE(E27," ",),"　",)))</f>
        <v/>
      </c>
      <c r="K27" s="104"/>
      <c r="L27" s="70"/>
      <c r="M27" s="71"/>
      <c r="N27" s="72"/>
      <c r="O27" s="72"/>
      <c r="P27" s="72"/>
      <c r="Q27" s="72"/>
      <c r="R27" s="72"/>
      <c r="S27" s="72"/>
      <c r="T27" s="72"/>
      <c r="U27" s="72"/>
      <c r="V27" s="72"/>
      <c r="X27" s="2"/>
      <c r="AA27" s="66" t="str">
        <f>C27&amp;G27</f>
        <v/>
      </c>
      <c r="AC27" s="67" t="str">
        <f t="shared" si="0"/>
        <v/>
      </c>
      <c r="AD27" s="67" t="str">
        <f>IF(F27="","",1)</f>
        <v/>
      </c>
      <c r="AE27" s="67" t="str">
        <f>IF(G27="","",1)</f>
        <v/>
      </c>
    </row>
    <row r="28" spans="2:31" ht="27" customHeight="1" x14ac:dyDescent="0.25">
      <c r="B28" s="158"/>
      <c r="C28" s="159"/>
      <c r="D28" s="161"/>
      <c r="E28" s="141"/>
      <c r="F28" s="178"/>
      <c r="G28" s="142"/>
      <c r="H28" s="142"/>
      <c r="I28" s="65"/>
      <c r="J28" s="1"/>
      <c r="K28" s="1"/>
      <c r="L28" s="70"/>
      <c r="M28" s="71"/>
      <c r="N28" s="72"/>
      <c r="O28" s="72"/>
      <c r="P28" s="72"/>
      <c r="Q28" s="72"/>
      <c r="R28" s="72"/>
      <c r="S28" s="72"/>
      <c r="T28" s="72"/>
      <c r="U28" s="72"/>
      <c r="V28" s="72"/>
      <c r="X28" s="2"/>
      <c r="AA28" s="69"/>
      <c r="AC28" s="67" t="str">
        <f t="shared" si="0"/>
        <v/>
      </c>
      <c r="AD28" s="1" t="str">
        <f>IF(AND(AE27=1,AC28=""),1,"")</f>
        <v/>
      </c>
      <c r="AE28" s="1" t="str">
        <f>IF(AND(AE27=1,AD27=""),1,"")</f>
        <v/>
      </c>
    </row>
    <row r="29" spans="2:31" ht="27" customHeight="1" x14ac:dyDescent="0.25">
      <c r="B29" s="158">
        <v>8</v>
      </c>
      <c r="C29" s="159"/>
      <c r="D29" s="160"/>
      <c r="E29" s="141"/>
      <c r="F29" s="177"/>
      <c r="G29" s="142"/>
      <c r="H29" s="142"/>
      <c r="I29" s="65"/>
      <c r="J29" s="104" t="str">
        <f>IF(E29="","",LEN(E29)-LEN(SUBSTITUTE(SUBSTITUTE(E29," ",),"　",)))</f>
        <v/>
      </c>
      <c r="K29" s="104"/>
      <c r="L29" s="70"/>
      <c r="M29" s="72"/>
      <c r="N29" s="72"/>
      <c r="O29" s="72"/>
      <c r="P29" s="72"/>
      <c r="Q29" s="72"/>
      <c r="R29" s="72"/>
      <c r="S29" s="71"/>
      <c r="T29" s="72"/>
      <c r="U29" s="72"/>
      <c r="V29" s="72"/>
      <c r="X29" s="2"/>
      <c r="AA29" s="66" t="str">
        <f>C29&amp;G29</f>
        <v/>
      </c>
      <c r="AC29" s="67" t="str">
        <f t="shared" si="0"/>
        <v/>
      </c>
      <c r="AD29" s="67" t="str">
        <f>IF(F29="","",1)</f>
        <v/>
      </c>
      <c r="AE29" s="67" t="str">
        <f>IF(G29="","",1)</f>
        <v/>
      </c>
    </row>
    <row r="30" spans="2:31" ht="27" customHeight="1" x14ac:dyDescent="0.25">
      <c r="B30" s="158"/>
      <c r="C30" s="159"/>
      <c r="D30" s="161"/>
      <c r="E30" s="141"/>
      <c r="F30" s="178"/>
      <c r="G30" s="142"/>
      <c r="H30" s="142"/>
      <c r="I30" s="65"/>
      <c r="J30" s="1"/>
      <c r="K30" s="1"/>
      <c r="L30" s="70"/>
      <c r="M30" s="72"/>
      <c r="N30" s="72"/>
      <c r="O30" s="72"/>
      <c r="P30" s="72"/>
      <c r="Q30" s="72"/>
      <c r="R30" s="72"/>
      <c r="S30" s="71"/>
      <c r="T30" s="72"/>
      <c r="U30" s="72"/>
      <c r="V30" s="72"/>
      <c r="X30" s="2"/>
      <c r="AA30" s="69"/>
      <c r="AC30" s="67" t="str">
        <f t="shared" si="0"/>
        <v/>
      </c>
      <c r="AD30" s="1" t="str">
        <f>IF(AND(AE29=1,AC30=""),1,"")</f>
        <v/>
      </c>
      <c r="AE30" s="1" t="str">
        <f>IF(AND(AE29=1,AD29=""),1,"")</f>
        <v/>
      </c>
    </row>
    <row r="31" spans="2:31" ht="27" customHeight="1" x14ac:dyDescent="0.25">
      <c r="B31" s="158">
        <v>9</v>
      </c>
      <c r="C31" s="159"/>
      <c r="D31" s="160"/>
      <c r="E31" s="141"/>
      <c r="F31" s="177"/>
      <c r="G31" s="142"/>
      <c r="H31" s="142"/>
      <c r="I31" s="65"/>
      <c r="J31" s="104" t="str">
        <f>IF(E31="","",LEN(E31)-LEN(SUBSTITUTE(SUBSTITUTE(E31," ",),"　",)))</f>
        <v/>
      </c>
      <c r="K31" s="104"/>
      <c r="L31" s="70"/>
      <c r="M31" s="71"/>
      <c r="N31" s="72"/>
      <c r="O31" s="72"/>
      <c r="P31" s="72"/>
      <c r="Q31" s="72"/>
      <c r="R31" s="72"/>
      <c r="S31" s="72"/>
      <c r="T31" s="72"/>
      <c r="U31" s="72"/>
      <c r="V31" s="72"/>
      <c r="X31" s="2"/>
      <c r="AA31" s="66" t="str">
        <f>C31&amp;G31</f>
        <v/>
      </c>
      <c r="AC31" s="67" t="str">
        <f t="shared" si="0"/>
        <v/>
      </c>
      <c r="AD31" s="67" t="str">
        <f>IF(F31="","",1)</f>
        <v/>
      </c>
      <c r="AE31" s="67" t="str">
        <f>IF(G31="","",1)</f>
        <v/>
      </c>
    </row>
    <row r="32" spans="2:31" ht="27" customHeight="1" x14ac:dyDescent="0.25">
      <c r="B32" s="158"/>
      <c r="C32" s="159"/>
      <c r="D32" s="161"/>
      <c r="E32" s="141"/>
      <c r="F32" s="178"/>
      <c r="G32" s="142"/>
      <c r="H32" s="142"/>
      <c r="I32" s="65"/>
      <c r="J32" s="1"/>
      <c r="K32" s="1"/>
      <c r="L32" s="70"/>
      <c r="M32" s="71"/>
      <c r="N32" s="72"/>
      <c r="O32" s="72"/>
      <c r="P32" s="72"/>
      <c r="Q32" s="72"/>
      <c r="R32" s="72"/>
      <c r="S32" s="72"/>
      <c r="T32" s="72"/>
      <c r="U32" s="72"/>
      <c r="V32" s="72"/>
      <c r="X32" s="2"/>
      <c r="AA32" s="69"/>
      <c r="AC32" s="67" t="str">
        <f t="shared" si="0"/>
        <v/>
      </c>
      <c r="AD32" s="1" t="str">
        <f>IF(AND(AE31=1,AC32=""),1,"")</f>
        <v/>
      </c>
      <c r="AE32" s="1" t="str">
        <f>IF(AND(AE31=1,AD31=""),1,"")</f>
        <v/>
      </c>
    </row>
    <row r="33" spans="1:31" ht="27" customHeight="1" x14ac:dyDescent="0.25">
      <c r="B33" s="158">
        <v>10</v>
      </c>
      <c r="C33" s="159"/>
      <c r="D33" s="160"/>
      <c r="E33" s="141"/>
      <c r="F33" s="177"/>
      <c r="G33" s="142"/>
      <c r="H33" s="142"/>
      <c r="I33" s="65"/>
      <c r="J33" s="104" t="str">
        <f>IF(E33="","",LEN(E33)-LEN(SUBSTITUTE(SUBSTITUTE(E33," ",),"　",)))</f>
        <v/>
      </c>
      <c r="K33" s="104"/>
      <c r="L33" s="75"/>
      <c r="M33" s="71"/>
      <c r="N33" s="72"/>
      <c r="O33" s="72"/>
      <c r="P33" s="72"/>
      <c r="Q33" s="72"/>
      <c r="R33" s="72"/>
      <c r="S33" s="71"/>
      <c r="T33" s="72"/>
      <c r="U33" s="72"/>
      <c r="V33" s="72"/>
      <c r="AA33" s="66" t="str">
        <f>C33&amp;G33</f>
        <v/>
      </c>
      <c r="AC33" s="67" t="str">
        <f t="shared" si="0"/>
        <v/>
      </c>
      <c r="AD33" s="67" t="str">
        <f>IF(F33="","",1)</f>
        <v/>
      </c>
      <c r="AE33" s="67" t="str">
        <f>IF(G33="","",1)</f>
        <v/>
      </c>
    </row>
    <row r="34" spans="1:31" ht="27" customHeight="1" thickBot="1" x14ac:dyDescent="0.3">
      <c r="B34" s="162"/>
      <c r="C34" s="163"/>
      <c r="D34" s="214"/>
      <c r="E34" s="143"/>
      <c r="F34" s="208"/>
      <c r="G34" s="144"/>
      <c r="H34" s="144"/>
      <c r="I34" s="76"/>
      <c r="J34" s="1"/>
      <c r="K34" s="1"/>
      <c r="L34" s="70"/>
      <c r="M34" s="72"/>
      <c r="N34" s="72"/>
      <c r="O34" s="72"/>
      <c r="P34" s="72"/>
      <c r="Q34" s="72"/>
      <c r="R34" s="72"/>
      <c r="S34" s="71"/>
      <c r="T34" s="72"/>
      <c r="U34" s="72"/>
      <c r="V34" s="72"/>
      <c r="X34" s="2"/>
      <c r="AA34" s="69"/>
      <c r="AC34" s="67" t="str">
        <f t="shared" si="0"/>
        <v/>
      </c>
      <c r="AD34" s="1" t="str">
        <f>IF(AND(AE33=1,AC34=""),1,"")</f>
        <v/>
      </c>
      <c r="AE34" s="1" t="str">
        <f>IF(AND(AE33=1,AD33=""),1,"")</f>
        <v/>
      </c>
    </row>
    <row r="35" spans="1:31" ht="27" customHeight="1" x14ac:dyDescent="0.25">
      <c r="A35" s="27">
        <f>COUNTA(E35,E37,E39,E41,E43,E45,E47,E49,E51,E53)</f>
        <v>0</v>
      </c>
      <c r="B35" s="164">
        <v>11</v>
      </c>
      <c r="C35" s="165"/>
      <c r="D35" s="213"/>
      <c r="E35" s="145"/>
      <c r="F35" s="207"/>
      <c r="G35" s="212"/>
      <c r="H35" s="212"/>
      <c r="I35" s="86"/>
      <c r="J35" s="104" t="str">
        <f>IF(E35="","",LEN(E35)-LEN(SUBSTITUTE(SUBSTITUTE(E35," ",),"　",)))</f>
        <v/>
      </c>
      <c r="K35" s="104"/>
      <c r="L35" s="70"/>
      <c r="M35" s="71"/>
      <c r="N35" s="72"/>
      <c r="O35" s="72"/>
      <c r="P35" s="72"/>
      <c r="Q35" s="72"/>
      <c r="R35" s="72"/>
      <c r="S35" s="72"/>
      <c r="T35" s="72"/>
      <c r="U35" s="72"/>
      <c r="V35" s="72"/>
      <c r="W35" s="25"/>
      <c r="AA35" s="66" t="str">
        <f>C35&amp;G35</f>
        <v/>
      </c>
      <c r="AC35" s="67" t="str">
        <f t="shared" si="0"/>
        <v/>
      </c>
      <c r="AD35" s="67" t="str">
        <f>IF(F35="","",1)</f>
        <v/>
      </c>
      <c r="AE35" s="67" t="str">
        <f>IF(G35="","",1)</f>
        <v/>
      </c>
    </row>
    <row r="36" spans="1:31" ht="27" customHeight="1" x14ac:dyDescent="0.25">
      <c r="A36" s="68">
        <f>COUNTA(G35:I35,G37:I37,G39:I39,G41:I41,G43:I43,G45:I45,G47:I47,G49:I49,G51:I51,G53:I53)</f>
        <v>0</v>
      </c>
      <c r="B36" s="158"/>
      <c r="C36" s="159"/>
      <c r="D36" s="161"/>
      <c r="E36" s="141"/>
      <c r="F36" s="178"/>
      <c r="G36" s="142"/>
      <c r="H36" s="142"/>
      <c r="I36" s="65"/>
      <c r="J36" s="1"/>
      <c r="K36" s="1"/>
      <c r="L36" s="70"/>
      <c r="M36" s="72"/>
      <c r="N36" s="72"/>
      <c r="O36" s="72"/>
      <c r="P36" s="72"/>
      <c r="Q36" s="72"/>
      <c r="R36" s="72"/>
      <c r="S36" s="71"/>
      <c r="T36" s="72"/>
      <c r="U36" s="72"/>
      <c r="V36" s="72"/>
      <c r="W36" s="25"/>
      <c r="AA36" s="69"/>
      <c r="AC36" s="67" t="str">
        <f t="shared" si="0"/>
        <v/>
      </c>
      <c r="AD36" s="1" t="str">
        <f>IF(AND(AE35=1,AC36=""),1,"")</f>
        <v/>
      </c>
      <c r="AE36" s="1" t="str">
        <f>IF(AND(AE35=1,AD35=""),1,"")</f>
        <v/>
      </c>
    </row>
    <row r="37" spans="1:31" ht="27" customHeight="1" x14ac:dyDescent="0.25">
      <c r="B37" s="158">
        <v>12</v>
      </c>
      <c r="C37" s="159"/>
      <c r="D37" s="160"/>
      <c r="E37" s="141"/>
      <c r="F37" s="177"/>
      <c r="G37" s="142"/>
      <c r="H37" s="142"/>
      <c r="I37" s="65"/>
      <c r="J37" s="104" t="str">
        <f>IF(E37="","",LEN(E37)-LEN(SUBSTITUTE(SUBSTITUTE(E37," ",),"　",)))</f>
        <v/>
      </c>
      <c r="K37" s="104"/>
      <c r="L37" s="70"/>
      <c r="M37" s="72"/>
      <c r="N37" s="72"/>
      <c r="O37" s="72"/>
      <c r="P37" s="72"/>
      <c r="Q37" s="72"/>
      <c r="R37" s="72"/>
      <c r="S37" s="71"/>
      <c r="T37" s="72"/>
      <c r="U37" s="72"/>
      <c r="V37" s="72"/>
      <c r="W37" s="25"/>
      <c r="AA37" s="66" t="str">
        <f>C37&amp;G37</f>
        <v/>
      </c>
      <c r="AC37" s="67" t="str">
        <f t="shared" si="0"/>
        <v/>
      </c>
      <c r="AD37" s="67" t="str">
        <f>IF(F37="","",1)</f>
        <v/>
      </c>
      <c r="AE37" s="67" t="str">
        <f>IF(G37="","",1)</f>
        <v/>
      </c>
    </row>
    <row r="38" spans="1:31" ht="27" customHeight="1" x14ac:dyDescent="0.25">
      <c r="B38" s="158"/>
      <c r="C38" s="159"/>
      <c r="D38" s="161"/>
      <c r="E38" s="141"/>
      <c r="F38" s="178"/>
      <c r="G38" s="142"/>
      <c r="H38" s="142"/>
      <c r="I38" s="65"/>
      <c r="J38" s="1"/>
      <c r="K38" s="1"/>
      <c r="L38" s="70"/>
      <c r="M38" s="71"/>
      <c r="N38" s="72"/>
      <c r="O38" s="72"/>
      <c r="P38" s="72"/>
      <c r="Q38" s="72"/>
      <c r="R38" s="72"/>
      <c r="S38" s="72"/>
      <c r="T38" s="72"/>
      <c r="U38" s="72"/>
      <c r="V38" s="72"/>
      <c r="W38" s="25"/>
      <c r="AA38" s="69"/>
      <c r="AC38" s="67" t="str">
        <f t="shared" si="0"/>
        <v/>
      </c>
      <c r="AD38" s="1" t="str">
        <f>IF(AND(AE37=1,AC38=""),1,"")</f>
        <v/>
      </c>
      <c r="AE38" s="1" t="str">
        <f>IF(AND(AE37=1,AD37=""),1,"")</f>
        <v/>
      </c>
    </row>
    <row r="39" spans="1:31" ht="27" customHeight="1" x14ac:dyDescent="0.25">
      <c r="B39" s="158">
        <v>13</v>
      </c>
      <c r="C39" s="159"/>
      <c r="D39" s="160"/>
      <c r="E39" s="141"/>
      <c r="F39" s="177"/>
      <c r="G39" s="142"/>
      <c r="H39" s="142"/>
      <c r="I39" s="65"/>
      <c r="J39" s="104" t="str">
        <f>IF(E39="","",LEN(E39)-LEN(SUBSTITUTE(SUBSTITUTE(E39," ",),"　",)))</f>
        <v/>
      </c>
      <c r="K39" s="104"/>
      <c r="L39" s="70"/>
      <c r="M39" s="71"/>
      <c r="N39" s="72"/>
      <c r="O39" s="72"/>
      <c r="P39" s="72"/>
      <c r="Q39" s="72"/>
      <c r="R39" s="72"/>
      <c r="S39" s="72"/>
      <c r="T39" s="72"/>
      <c r="U39" s="72"/>
      <c r="V39" s="72"/>
      <c r="W39" s="25"/>
      <c r="AA39" s="66" t="str">
        <f>C39&amp;G39</f>
        <v/>
      </c>
      <c r="AC39" s="67" t="str">
        <f t="shared" si="0"/>
        <v/>
      </c>
      <c r="AD39" s="67" t="str">
        <f>IF(F39="","",1)</f>
        <v/>
      </c>
      <c r="AE39" s="67" t="str">
        <f>IF(G39="","",1)</f>
        <v/>
      </c>
    </row>
    <row r="40" spans="1:31" ht="27" customHeight="1" x14ac:dyDescent="0.25">
      <c r="B40" s="158"/>
      <c r="C40" s="159"/>
      <c r="D40" s="161"/>
      <c r="E40" s="141"/>
      <c r="F40" s="178"/>
      <c r="G40" s="142"/>
      <c r="H40" s="142"/>
      <c r="I40" s="65"/>
      <c r="J40" s="1"/>
      <c r="K40" s="1"/>
      <c r="L40" s="75"/>
      <c r="M40" s="71"/>
      <c r="N40" s="72"/>
      <c r="O40" s="72"/>
      <c r="P40" s="72"/>
      <c r="Q40" s="72"/>
      <c r="R40" s="72"/>
      <c r="S40" s="71"/>
      <c r="T40" s="72"/>
      <c r="U40" s="72"/>
      <c r="V40" s="72"/>
      <c r="W40" s="25"/>
      <c r="AA40" s="69"/>
      <c r="AC40" s="67" t="str">
        <f t="shared" si="0"/>
        <v/>
      </c>
      <c r="AD40" s="1" t="str">
        <f>IF(AND(AE39=1,AC40=""),1,"")</f>
        <v/>
      </c>
      <c r="AE40" s="1" t="str">
        <f>IF(AND(AE39=1,AD39=""),1,"")</f>
        <v/>
      </c>
    </row>
    <row r="41" spans="1:31" ht="27" customHeight="1" x14ac:dyDescent="0.25">
      <c r="B41" s="158">
        <v>14</v>
      </c>
      <c r="C41" s="159"/>
      <c r="D41" s="160"/>
      <c r="E41" s="141"/>
      <c r="F41" s="177"/>
      <c r="G41" s="142"/>
      <c r="H41" s="142"/>
      <c r="I41" s="65"/>
      <c r="J41" s="104" t="str">
        <f>IF(E41="","",LEN(E41)-LEN(SUBSTITUTE(SUBSTITUTE(E41," ",),"　",)))</f>
        <v/>
      </c>
      <c r="K41" s="104"/>
      <c r="L41" s="70"/>
      <c r="M41" s="72"/>
      <c r="N41" s="72"/>
      <c r="O41" s="72"/>
      <c r="P41" s="72"/>
      <c r="Q41" s="72"/>
      <c r="R41" s="72"/>
      <c r="S41" s="71"/>
      <c r="T41" s="72"/>
      <c r="U41" s="72"/>
      <c r="V41" s="72"/>
      <c r="W41" s="25"/>
      <c r="AA41" s="66" t="str">
        <f>C41&amp;G41</f>
        <v/>
      </c>
      <c r="AC41" s="67" t="str">
        <f t="shared" si="0"/>
        <v/>
      </c>
      <c r="AD41" s="67" t="str">
        <f>IF(F41="","",1)</f>
        <v/>
      </c>
      <c r="AE41" s="67" t="str">
        <f>IF(G41="","",1)</f>
        <v/>
      </c>
    </row>
    <row r="42" spans="1:31" ht="27" customHeight="1" x14ac:dyDescent="0.25">
      <c r="B42" s="158"/>
      <c r="C42" s="159"/>
      <c r="D42" s="161"/>
      <c r="E42" s="141"/>
      <c r="F42" s="178"/>
      <c r="G42" s="142"/>
      <c r="H42" s="142"/>
      <c r="I42" s="65"/>
      <c r="J42" s="1"/>
      <c r="K42" s="1"/>
      <c r="L42" s="70"/>
      <c r="M42" s="72"/>
      <c r="N42" s="72"/>
      <c r="O42" s="72"/>
      <c r="P42" s="72"/>
      <c r="Q42" s="72"/>
      <c r="R42" s="72"/>
      <c r="S42" s="71"/>
      <c r="T42" s="72"/>
      <c r="U42" s="72"/>
      <c r="V42" s="72"/>
      <c r="W42" s="25"/>
      <c r="AA42" s="69"/>
      <c r="AC42" s="67" t="str">
        <f t="shared" si="0"/>
        <v/>
      </c>
      <c r="AD42" s="1" t="str">
        <f>IF(AND(AE41=1,AC42=""),1,"")</f>
        <v/>
      </c>
      <c r="AE42" s="1" t="str">
        <f>IF(AND(AE41=1,AD41=""),1,"")</f>
        <v/>
      </c>
    </row>
    <row r="43" spans="1:31" ht="27" customHeight="1" x14ac:dyDescent="0.25">
      <c r="B43" s="158">
        <v>15</v>
      </c>
      <c r="C43" s="159"/>
      <c r="D43" s="160"/>
      <c r="E43" s="141"/>
      <c r="F43" s="177"/>
      <c r="G43" s="142"/>
      <c r="H43" s="142"/>
      <c r="I43" s="65"/>
      <c r="J43" s="104" t="str">
        <f>IF(E43="","",LEN(E43)-LEN(SUBSTITUTE(SUBSTITUTE(E43," ",),"　",)))</f>
        <v/>
      </c>
      <c r="K43" s="104"/>
      <c r="L43" s="70"/>
      <c r="M43" s="71"/>
      <c r="N43" s="72"/>
      <c r="O43" s="72"/>
      <c r="P43" s="72"/>
      <c r="Q43" s="72"/>
      <c r="R43" s="72"/>
      <c r="S43" s="72"/>
      <c r="T43" s="72"/>
      <c r="U43" s="72"/>
      <c r="V43" s="72"/>
      <c r="W43" s="25"/>
      <c r="AA43" s="66" t="str">
        <f>C43&amp;G43</f>
        <v/>
      </c>
      <c r="AC43" s="67" t="str">
        <f t="shared" si="0"/>
        <v/>
      </c>
      <c r="AD43" s="67" t="str">
        <f>IF(F43="","",1)</f>
        <v/>
      </c>
      <c r="AE43" s="67" t="str">
        <f>IF(G43="","",1)</f>
        <v/>
      </c>
    </row>
    <row r="44" spans="1:31" ht="27" customHeight="1" x14ac:dyDescent="0.25">
      <c r="B44" s="158"/>
      <c r="C44" s="159"/>
      <c r="D44" s="161"/>
      <c r="E44" s="141"/>
      <c r="F44" s="178"/>
      <c r="G44" s="142"/>
      <c r="H44" s="142"/>
      <c r="I44" s="65"/>
      <c r="J44" s="1"/>
      <c r="K44" s="1"/>
      <c r="L44" s="70"/>
      <c r="M44" s="71"/>
      <c r="N44" s="72"/>
      <c r="O44" s="72"/>
      <c r="P44" s="72"/>
      <c r="Q44" s="72"/>
      <c r="R44" s="72"/>
      <c r="S44" s="72"/>
      <c r="T44" s="72"/>
      <c r="U44" s="72"/>
      <c r="V44" s="72"/>
      <c r="W44" s="25"/>
      <c r="AA44" s="69"/>
      <c r="AC44" s="67" t="str">
        <f t="shared" si="0"/>
        <v/>
      </c>
      <c r="AD44" s="1" t="str">
        <f>IF(AND(AE43=1,AC44=""),1,"")</f>
        <v/>
      </c>
      <c r="AE44" s="1" t="str">
        <f>IF(AND(AE43=1,AD43=""),1,"")</f>
        <v/>
      </c>
    </row>
    <row r="45" spans="1:31" ht="27" customHeight="1" x14ac:dyDescent="0.25">
      <c r="B45" s="158">
        <v>16</v>
      </c>
      <c r="C45" s="159"/>
      <c r="D45" s="160"/>
      <c r="E45" s="141"/>
      <c r="F45" s="177"/>
      <c r="G45" s="142"/>
      <c r="H45" s="142"/>
      <c r="I45" s="65"/>
      <c r="J45" s="104" t="str">
        <f>IF(E45="","",LEN(E45)-LEN(SUBSTITUTE(SUBSTITUTE(E45," ",),"　",)))</f>
        <v/>
      </c>
      <c r="K45" s="104"/>
      <c r="L45" s="75"/>
      <c r="M45" s="71"/>
      <c r="N45" s="72"/>
      <c r="O45" s="72"/>
      <c r="P45" s="72"/>
      <c r="Q45" s="72"/>
      <c r="R45" s="72"/>
      <c r="S45" s="71"/>
      <c r="T45" s="72"/>
      <c r="U45" s="72"/>
      <c r="V45" s="72"/>
      <c r="W45" s="25"/>
      <c r="AA45" s="66" t="str">
        <f>C45&amp;G45</f>
        <v/>
      </c>
      <c r="AC45" s="67" t="str">
        <f t="shared" si="0"/>
        <v/>
      </c>
      <c r="AD45" s="67" t="str">
        <f>IF(F45="","",1)</f>
        <v/>
      </c>
      <c r="AE45" s="67" t="str">
        <f>IF(G45="","",1)</f>
        <v/>
      </c>
    </row>
    <row r="46" spans="1:31" ht="27" customHeight="1" x14ac:dyDescent="0.25">
      <c r="B46" s="158"/>
      <c r="C46" s="159"/>
      <c r="D46" s="161"/>
      <c r="E46" s="141"/>
      <c r="F46" s="178"/>
      <c r="G46" s="142"/>
      <c r="H46" s="142"/>
      <c r="I46" s="65"/>
      <c r="J46" s="1"/>
      <c r="K46" s="1"/>
      <c r="L46" s="70"/>
      <c r="M46" s="71"/>
      <c r="N46" s="72"/>
      <c r="O46" s="72"/>
      <c r="P46" s="72"/>
      <c r="Q46" s="72"/>
      <c r="R46" s="72"/>
      <c r="S46" s="72"/>
      <c r="T46" s="72"/>
      <c r="U46" s="72"/>
      <c r="V46" s="72"/>
      <c r="W46" s="25"/>
      <c r="AA46" s="69"/>
      <c r="AC46" s="67" t="str">
        <f t="shared" si="0"/>
        <v/>
      </c>
      <c r="AD46" s="1" t="str">
        <f>IF(AND(AE45=1,AC46=""),1,"")</f>
        <v/>
      </c>
      <c r="AE46" s="1" t="str">
        <f>IF(AND(AE45=1,AD45=""),1,"")</f>
        <v/>
      </c>
    </row>
    <row r="47" spans="1:31" ht="27" customHeight="1" x14ac:dyDescent="0.25">
      <c r="B47" s="158">
        <v>17</v>
      </c>
      <c r="C47" s="159"/>
      <c r="D47" s="160"/>
      <c r="E47" s="141"/>
      <c r="F47" s="177"/>
      <c r="G47" s="142"/>
      <c r="H47" s="142"/>
      <c r="I47" s="65"/>
      <c r="J47" s="104" t="str">
        <f>IF(E47="","",LEN(E47)-LEN(SUBSTITUTE(SUBSTITUTE(E47," ",),"　",)))</f>
        <v/>
      </c>
      <c r="K47" s="104"/>
      <c r="L47" s="70"/>
      <c r="M47" s="72"/>
      <c r="N47" s="72"/>
      <c r="O47" s="72"/>
      <c r="P47" s="72"/>
      <c r="Q47" s="72"/>
      <c r="R47" s="72"/>
      <c r="S47" s="71"/>
      <c r="T47" s="72"/>
      <c r="U47" s="72"/>
      <c r="V47" s="72"/>
      <c r="W47" s="25"/>
      <c r="AA47" s="66" t="str">
        <f>C47&amp;G47</f>
        <v/>
      </c>
      <c r="AC47" s="67" t="str">
        <f t="shared" si="0"/>
        <v/>
      </c>
      <c r="AD47" s="67" t="str">
        <f>IF(F47="","",1)</f>
        <v/>
      </c>
      <c r="AE47" s="67" t="str">
        <f>IF(G47="","",1)</f>
        <v/>
      </c>
    </row>
    <row r="48" spans="1:31" ht="27" customHeight="1" x14ac:dyDescent="0.25">
      <c r="B48" s="158"/>
      <c r="C48" s="159"/>
      <c r="D48" s="161"/>
      <c r="E48" s="141"/>
      <c r="F48" s="178"/>
      <c r="G48" s="142"/>
      <c r="H48" s="142"/>
      <c r="I48" s="65"/>
      <c r="J48" s="1"/>
      <c r="K48" s="1"/>
      <c r="L48" s="70"/>
      <c r="M48" s="71"/>
      <c r="N48" s="72"/>
      <c r="O48" s="72"/>
      <c r="P48" s="72"/>
      <c r="Q48" s="72"/>
      <c r="R48" s="72"/>
      <c r="S48" s="72"/>
      <c r="T48" s="72"/>
      <c r="U48" s="72"/>
      <c r="V48" s="72"/>
      <c r="W48" s="25"/>
      <c r="AA48" s="69"/>
      <c r="AC48" s="67" t="str">
        <f t="shared" si="0"/>
        <v/>
      </c>
      <c r="AD48" s="1" t="str">
        <f>IF(AND(AE47=1,AC48=""),1,"")</f>
        <v/>
      </c>
      <c r="AE48" s="1" t="str">
        <f>IF(AND(AE47=1,AD47=""),1,"")</f>
        <v/>
      </c>
    </row>
    <row r="49" spans="1:31" ht="27" customHeight="1" x14ac:dyDescent="0.25">
      <c r="B49" s="158">
        <v>18</v>
      </c>
      <c r="C49" s="159"/>
      <c r="D49" s="160"/>
      <c r="E49" s="141"/>
      <c r="F49" s="177"/>
      <c r="G49" s="142"/>
      <c r="H49" s="142"/>
      <c r="I49" s="65"/>
      <c r="J49" s="104" t="str">
        <f>IF(E49="","",LEN(E49)-LEN(SUBSTITUTE(SUBSTITUTE(E49," ",),"　",)))</f>
        <v/>
      </c>
      <c r="K49" s="104"/>
      <c r="L49" s="70"/>
      <c r="M49" s="71"/>
      <c r="N49" s="72"/>
      <c r="O49" s="72"/>
      <c r="P49" s="71"/>
      <c r="Q49" s="71"/>
      <c r="R49" s="71"/>
      <c r="S49" s="71"/>
      <c r="T49" s="72"/>
      <c r="U49" s="72"/>
      <c r="V49" s="72"/>
      <c r="W49" s="25"/>
      <c r="AA49" s="66" t="str">
        <f>C49&amp;G49</f>
        <v/>
      </c>
      <c r="AC49" s="67" t="str">
        <f t="shared" si="0"/>
        <v/>
      </c>
      <c r="AD49" s="67" t="str">
        <f>IF(F49="","",1)</f>
        <v/>
      </c>
      <c r="AE49" s="67" t="str">
        <f>IF(G49="","",1)</f>
        <v/>
      </c>
    </row>
    <row r="50" spans="1:31" ht="27" customHeight="1" x14ac:dyDescent="0.25">
      <c r="B50" s="158"/>
      <c r="C50" s="159"/>
      <c r="D50" s="161"/>
      <c r="E50" s="141"/>
      <c r="F50" s="178"/>
      <c r="G50" s="142"/>
      <c r="H50" s="142"/>
      <c r="I50" s="65"/>
      <c r="J50" s="1"/>
      <c r="K50" s="1"/>
      <c r="L50" s="70"/>
      <c r="M50" s="71"/>
      <c r="N50" s="72"/>
      <c r="O50" s="72"/>
      <c r="P50" s="72"/>
      <c r="Q50" s="72"/>
      <c r="R50" s="72"/>
      <c r="S50" s="71"/>
      <c r="T50" s="72"/>
      <c r="U50" s="72"/>
      <c r="V50" s="72"/>
      <c r="W50" s="25"/>
      <c r="AA50" s="69"/>
      <c r="AC50" s="67" t="str">
        <f t="shared" si="0"/>
        <v/>
      </c>
      <c r="AD50" s="1" t="str">
        <f>IF(AND(AE49=1,AC50=""),1,"")</f>
        <v/>
      </c>
      <c r="AE50" s="1" t="str">
        <f>IF(AND(AE49=1,AD49=""),1,"")</f>
        <v/>
      </c>
    </row>
    <row r="51" spans="1:31" ht="27" customHeight="1" x14ac:dyDescent="0.25">
      <c r="B51" s="158">
        <v>19</v>
      </c>
      <c r="C51" s="159"/>
      <c r="D51" s="160"/>
      <c r="E51" s="141"/>
      <c r="F51" s="177"/>
      <c r="G51" s="142"/>
      <c r="H51" s="142"/>
      <c r="I51" s="65"/>
      <c r="J51" s="104" t="str">
        <f>IF(E51="","",LEN(E51)-LEN(SUBSTITUTE(SUBSTITUTE(E51," ",),"　",)))</f>
        <v/>
      </c>
      <c r="K51" s="104"/>
      <c r="L51" s="70"/>
      <c r="M51" s="71"/>
      <c r="N51" s="72"/>
      <c r="O51" s="72"/>
      <c r="P51" s="72"/>
      <c r="Q51" s="72"/>
      <c r="R51" s="72"/>
      <c r="S51" s="71"/>
      <c r="T51" s="72"/>
      <c r="U51" s="72"/>
      <c r="V51" s="72"/>
      <c r="W51" s="25"/>
      <c r="AA51" s="66" t="str">
        <f>C51&amp;G51</f>
        <v/>
      </c>
      <c r="AC51" s="67" t="str">
        <f t="shared" si="0"/>
        <v/>
      </c>
      <c r="AD51" s="67" t="str">
        <f>IF(F51="","",1)</f>
        <v/>
      </c>
      <c r="AE51" s="67" t="str">
        <f>IF(G51="","",1)</f>
        <v/>
      </c>
    </row>
    <row r="52" spans="1:31" ht="27" customHeight="1" x14ac:dyDescent="0.25">
      <c r="B52" s="158"/>
      <c r="C52" s="159"/>
      <c r="D52" s="161"/>
      <c r="E52" s="141"/>
      <c r="F52" s="178"/>
      <c r="G52" s="142"/>
      <c r="H52" s="142"/>
      <c r="I52" s="65"/>
      <c r="J52" s="1"/>
      <c r="K52" s="1"/>
      <c r="L52" s="70"/>
      <c r="M52" s="71"/>
      <c r="N52" s="72"/>
      <c r="O52" s="72"/>
      <c r="P52" s="72"/>
      <c r="Q52" s="72"/>
      <c r="R52" s="72"/>
      <c r="S52" s="71"/>
      <c r="T52" s="72"/>
      <c r="U52" s="72"/>
      <c r="V52" s="72"/>
      <c r="W52" s="25"/>
      <c r="AA52" s="69"/>
      <c r="AC52" s="67" t="str">
        <f t="shared" si="0"/>
        <v/>
      </c>
      <c r="AD52" s="1" t="str">
        <f>IF(AND(AE51=1,AC52=""),1,"")</f>
        <v/>
      </c>
      <c r="AE52" s="1" t="str">
        <f>IF(AND(AE51=1,AD51=""),1,"")</f>
        <v/>
      </c>
    </row>
    <row r="53" spans="1:31" ht="27" customHeight="1" x14ac:dyDescent="0.25">
      <c r="B53" s="158">
        <v>20</v>
      </c>
      <c r="C53" s="159"/>
      <c r="D53" s="160"/>
      <c r="E53" s="141"/>
      <c r="F53" s="177"/>
      <c r="G53" s="142"/>
      <c r="H53" s="142"/>
      <c r="I53" s="65"/>
      <c r="J53" s="104" t="str">
        <f>IF(E53="","",LEN(E53)-LEN(SUBSTITUTE(SUBSTITUTE(E53," ",),"　",)))</f>
        <v/>
      </c>
      <c r="K53" s="104"/>
      <c r="L53" s="70"/>
      <c r="M53" s="71"/>
      <c r="N53" s="71"/>
      <c r="O53" s="71"/>
      <c r="P53" s="72"/>
      <c r="Q53" s="72"/>
      <c r="R53" s="72"/>
      <c r="S53" s="71"/>
      <c r="T53" s="72"/>
      <c r="U53" s="72"/>
      <c r="V53" s="72"/>
      <c r="W53" s="25"/>
      <c r="AA53" s="66" t="str">
        <f>C53&amp;G53</f>
        <v/>
      </c>
      <c r="AC53" s="67" t="str">
        <f t="shared" si="0"/>
        <v/>
      </c>
      <c r="AD53" s="67" t="str">
        <f>IF(F53="","",1)</f>
        <v/>
      </c>
      <c r="AE53" s="67" t="str">
        <f>IF(G53="","",1)</f>
        <v/>
      </c>
    </row>
    <row r="54" spans="1:31" ht="27" customHeight="1" thickBot="1" x14ac:dyDescent="0.3">
      <c r="B54" s="162"/>
      <c r="C54" s="163"/>
      <c r="D54" s="214"/>
      <c r="E54" s="143"/>
      <c r="F54" s="208"/>
      <c r="G54" s="144"/>
      <c r="H54" s="144"/>
      <c r="I54" s="76"/>
      <c r="J54" s="1"/>
      <c r="K54" s="1"/>
      <c r="L54" s="70"/>
      <c r="M54" s="71"/>
      <c r="N54" s="71"/>
      <c r="O54" s="71"/>
      <c r="P54" s="72"/>
      <c r="Q54" s="72"/>
      <c r="R54" s="72"/>
      <c r="S54" s="71"/>
      <c r="T54" s="72"/>
      <c r="U54" s="72"/>
      <c r="V54" s="72"/>
      <c r="W54" s="25"/>
      <c r="AA54" s="69"/>
      <c r="AC54" s="67" t="str">
        <f t="shared" si="0"/>
        <v/>
      </c>
      <c r="AD54" s="1" t="str">
        <f>IF(AND(AE53=1,AC54=""),1,"")</f>
        <v/>
      </c>
      <c r="AE54" s="1" t="str">
        <f>IF(AND(AE53=1,AD53=""),1,"")</f>
        <v/>
      </c>
    </row>
    <row r="55" spans="1:31" ht="27" customHeight="1" x14ac:dyDescent="0.25">
      <c r="A55" s="27">
        <f>COUNTA(E55,E57,E59,E61,E63,E65,E67,E69,E71,E73)</f>
        <v>0</v>
      </c>
      <c r="B55" s="164">
        <v>21</v>
      </c>
      <c r="C55" s="165"/>
      <c r="D55" s="213"/>
      <c r="E55" s="145"/>
      <c r="F55" s="207"/>
      <c r="G55" s="212"/>
      <c r="H55" s="212"/>
      <c r="I55" s="86"/>
      <c r="J55" s="104" t="str">
        <f>IF(E55="","",LEN(E55)-LEN(SUBSTITUTE(SUBSTITUTE(E55," ",),"　",)))</f>
        <v/>
      </c>
      <c r="K55" s="104"/>
      <c r="L55" s="70"/>
      <c r="M55" s="71"/>
      <c r="N55" s="72"/>
      <c r="O55" s="72"/>
      <c r="P55" s="72"/>
      <c r="Q55" s="72"/>
      <c r="R55" s="72"/>
      <c r="S55" s="71"/>
      <c r="T55" s="72"/>
      <c r="U55" s="72"/>
      <c r="V55" s="72"/>
      <c r="W55" s="25"/>
      <c r="AA55" s="66" t="str">
        <f>C55&amp;G55</f>
        <v/>
      </c>
      <c r="AC55" s="67" t="str">
        <f t="shared" si="0"/>
        <v/>
      </c>
      <c r="AD55" s="67" t="str">
        <f>IF(F55="","",1)</f>
        <v/>
      </c>
      <c r="AE55" s="67" t="str">
        <f>IF(G55="","",1)</f>
        <v/>
      </c>
    </row>
    <row r="56" spans="1:31" ht="27" customHeight="1" x14ac:dyDescent="0.25">
      <c r="A56" s="68">
        <f>COUNTA(G55:I55,G57:I57,G59:I59,G61:I61,G63:I63,G65:I65,G67:I67,G69:I69,G71:I71,G73:I73)</f>
        <v>0</v>
      </c>
      <c r="B56" s="158"/>
      <c r="C56" s="159"/>
      <c r="D56" s="161"/>
      <c r="E56" s="141"/>
      <c r="F56" s="178"/>
      <c r="G56" s="142"/>
      <c r="H56" s="142"/>
      <c r="I56" s="65"/>
      <c r="J56" s="1"/>
      <c r="K56" s="1"/>
      <c r="L56" s="70"/>
      <c r="M56" s="71"/>
      <c r="N56" s="72"/>
      <c r="O56" s="72"/>
      <c r="P56" s="72"/>
      <c r="Q56" s="72"/>
      <c r="R56" s="72"/>
      <c r="S56" s="71"/>
      <c r="T56" s="72"/>
      <c r="U56" s="72"/>
      <c r="V56" s="72"/>
      <c r="W56" s="25"/>
      <c r="AA56" s="69"/>
      <c r="AC56" s="67" t="str">
        <f t="shared" si="0"/>
        <v/>
      </c>
      <c r="AD56" s="1" t="str">
        <f>IF(AND(AE55=1,AC56=""),1,"")</f>
        <v/>
      </c>
      <c r="AE56" s="1" t="str">
        <f>IF(AND(AE55=1,AD55=""),1,"")</f>
        <v/>
      </c>
    </row>
    <row r="57" spans="1:31" ht="27" customHeight="1" x14ac:dyDescent="0.25">
      <c r="B57" s="158">
        <v>22</v>
      </c>
      <c r="C57" s="159"/>
      <c r="D57" s="160"/>
      <c r="E57" s="141"/>
      <c r="F57" s="177"/>
      <c r="G57" s="142"/>
      <c r="H57" s="142"/>
      <c r="I57" s="65"/>
      <c r="J57" s="104" t="str">
        <f>IF(E57="","",LEN(E57)-LEN(SUBSTITUTE(SUBSTITUTE(E57," ",),"　",)))</f>
        <v/>
      </c>
      <c r="K57" s="104"/>
      <c r="L57" s="70"/>
      <c r="M57" s="72"/>
      <c r="N57" s="72"/>
      <c r="O57" s="72"/>
      <c r="P57" s="71"/>
      <c r="Q57" s="71"/>
      <c r="R57" s="71"/>
      <c r="S57" s="72"/>
      <c r="T57" s="71"/>
      <c r="U57" s="71"/>
      <c r="V57" s="71"/>
      <c r="W57" s="25"/>
      <c r="AA57" s="66" t="str">
        <f>C57&amp;G57</f>
        <v/>
      </c>
      <c r="AC57" s="67" t="str">
        <f t="shared" si="0"/>
        <v/>
      </c>
      <c r="AD57" s="67" t="str">
        <f>IF(F57="","",1)</f>
        <v/>
      </c>
      <c r="AE57" s="67" t="str">
        <f>IF(G57="","",1)</f>
        <v/>
      </c>
    </row>
    <row r="58" spans="1:31" ht="27" customHeight="1" x14ac:dyDescent="0.25">
      <c r="B58" s="158"/>
      <c r="C58" s="159"/>
      <c r="D58" s="161"/>
      <c r="E58" s="141"/>
      <c r="F58" s="178"/>
      <c r="G58" s="142"/>
      <c r="H58" s="142"/>
      <c r="I58" s="65"/>
      <c r="J58" s="1"/>
      <c r="K58" s="1"/>
      <c r="L58" s="70"/>
      <c r="M58" s="71"/>
      <c r="N58" s="72"/>
      <c r="O58" s="72"/>
      <c r="P58" s="72"/>
      <c r="Q58" s="72"/>
      <c r="R58" s="72"/>
      <c r="S58" s="71"/>
      <c r="T58" s="72"/>
      <c r="U58" s="72"/>
      <c r="V58" s="72"/>
      <c r="W58" s="25"/>
      <c r="AA58" s="69"/>
      <c r="AC58" s="67" t="str">
        <f t="shared" si="0"/>
        <v/>
      </c>
      <c r="AD58" s="1" t="str">
        <f>IF(AND(AE57=1,AC58=""),1,"")</f>
        <v/>
      </c>
      <c r="AE58" s="1" t="str">
        <f>IF(AND(AE57=1,AD57=""),1,"")</f>
        <v/>
      </c>
    </row>
    <row r="59" spans="1:31" ht="27" customHeight="1" x14ac:dyDescent="0.25">
      <c r="B59" s="158">
        <v>23</v>
      </c>
      <c r="C59" s="159"/>
      <c r="D59" s="160"/>
      <c r="E59" s="141"/>
      <c r="F59" s="177"/>
      <c r="G59" s="142"/>
      <c r="H59" s="142"/>
      <c r="I59" s="65"/>
      <c r="J59" s="104" t="str">
        <f>IF(E59="","",LEN(E59)-LEN(SUBSTITUTE(SUBSTITUTE(E59," ",),"　",)))</f>
        <v/>
      </c>
      <c r="K59" s="104"/>
      <c r="L59" s="70"/>
      <c r="M59" s="72"/>
      <c r="N59" s="72"/>
      <c r="O59" s="72"/>
      <c r="P59" s="72"/>
      <c r="Q59" s="72"/>
      <c r="R59" s="72"/>
      <c r="S59" s="71"/>
      <c r="T59" s="72"/>
      <c r="U59" s="72"/>
      <c r="V59" s="72"/>
      <c r="W59" s="25"/>
      <c r="AA59" s="66" t="str">
        <f>C59&amp;G59</f>
        <v/>
      </c>
      <c r="AC59" s="67" t="str">
        <f t="shared" si="0"/>
        <v/>
      </c>
      <c r="AD59" s="67" t="str">
        <f>IF(F59="","",1)</f>
        <v/>
      </c>
      <c r="AE59" s="67" t="str">
        <f>IF(G59="","",1)</f>
        <v/>
      </c>
    </row>
    <row r="60" spans="1:31" ht="27" customHeight="1" x14ac:dyDescent="0.25">
      <c r="B60" s="158"/>
      <c r="C60" s="159"/>
      <c r="D60" s="161"/>
      <c r="E60" s="141"/>
      <c r="F60" s="178"/>
      <c r="G60" s="142"/>
      <c r="H60" s="142"/>
      <c r="I60" s="65"/>
      <c r="J60" s="1"/>
      <c r="K60" s="1"/>
      <c r="L60" s="70"/>
      <c r="M60" s="71"/>
      <c r="N60" s="72"/>
      <c r="O60" s="72"/>
      <c r="P60" s="72"/>
      <c r="Q60" s="72"/>
      <c r="R60" s="72"/>
      <c r="S60" s="72"/>
      <c r="T60" s="72"/>
      <c r="U60" s="72"/>
      <c r="V60" s="72"/>
      <c r="W60" s="25"/>
      <c r="AA60" s="69"/>
      <c r="AC60" s="67" t="str">
        <f t="shared" si="0"/>
        <v/>
      </c>
      <c r="AD60" s="1" t="str">
        <f>IF(AND(AE59=1,AC60=""),1,"")</f>
        <v/>
      </c>
      <c r="AE60" s="1" t="str">
        <f>IF(AND(AE59=1,AD59=""),1,"")</f>
        <v/>
      </c>
    </row>
    <row r="61" spans="1:31" ht="27" customHeight="1" x14ac:dyDescent="0.25">
      <c r="B61" s="158">
        <v>24</v>
      </c>
      <c r="C61" s="159"/>
      <c r="D61" s="160"/>
      <c r="E61" s="141"/>
      <c r="F61" s="177"/>
      <c r="G61" s="142"/>
      <c r="H61" s="142"/>
      <c r="I61" s="65"/>
      <c r="J61" s="104" t="str">
        <f>IF(E61="","",LEN(E61)-LEN(SUBSTITUTE(SUBSTITUTE(E61," ",),"　",)))</f>
        <v/>
      </c>
      <c r="K61" s="104"/>
      <c r="L61" s="70"/>
      <c r="M61" s="72"/>
      <c r="N61" s="72"/>
      <c r="O61" s="72"/>
      <c r="P61" s="72"/>
      <c r="Q61" s="72"/>
      <c r="R61" s="72"/>
      <c r="S61" s="71"/>
      <c r="T61" s="72"/>
      <c r="U61" s="72"/>
      <c r="V61" s="72"/>
      <c r="W61" s="25"/>
      <c r="AA61" s="66" t="str">
        <f>C61&amp;G61</f>
        <v/>
      </c>
      <c r="AC61" s="67" t="str">
        <f t="shared" si="0"/>
        <v/>
      </c>
      <c r="AD61" s="67" t="str">
        <f>IF(F61="","",1)</f>
        <v/>
      </c>
      <c r="AE61" s="67" t="str">
        <f>IF(G61="","",1)</f>
        <v/>
      </c>
    </row>
    <row r="62" spans="1:31" ht="27" customHeight="1" x14ac:dyDescent="0.25">
      <c r="B62" s="158"/>
      <c r="C62" s="159"/>
      <c r="D62" s="161"/>
      <c r="E62" s="141"/>
      <c r="F62" s="178"/>
      <c r="G62" s="142"/>
      <c r="H62" s="142"/>
      <c r="I62" s="65"/>
      <c r="J62" s="1"/>
      <c r="K62" s="1"/>
      <c r="L62" s="70"/>
      <c r="M62" s="72"/>
      <c r="N62" s="72"/>
      <c r="O62" s="72"/>
      <c r="P62" s="72"/>
      <c r="Q62" s="72"/>
      <c r="R62" s="72"/>
      <c r="S62" s="71"/>
      <c r="T62" s="72"/>
      <c r="U62" s="72"/>
      <c r="V62" s="72"/>
      <c r="W62" s="25"/>
      <c r="AA62" s="69"/>
      <c r="AC62" s="67" t="str">
        <f t="shared" si="0"/>
        <v/>
      </c>
      <c r="AD62" s="1" t="str">
        <f>IF(AND(AE61=1,AC62=""),1,"")</f>
        <v/>
      </c>
      <c r="AE62" s="1" t="str">
        <f>IF(AND(AE61=1,AD61=""),1,"")</f>
        <v/>
      </c>
    </row>
    <row r="63" spans="1:31" ht="27" customHeight="1" x14ac:dyDescent="0.25">
      <c r="B63" s="158">
        <v>25</v>
      </c>
      <c r="C63" s="159"/>
      <c r="D63" s="160"/>
      <c r="E63" s="141"/>
      <c r="F63" s="177"/>
      <c r="G63" s="142"/>
      <c r="H63" s="142"/>
      <c r="I63" s="65"/>
      <c r="J63" s="104" t="str">
        <f>IF(E63="","",LEN(E63)-LEN(SUBSTITUTE(SUBSTITUTE(E63," ",),"　",)))</f>
        <v/>
      </c>
      <c r="K63" s="104"/>
      <c r="L63" s="70"/>
      <c r="M63" s="71"/>
      <c r="N63" s="72"/>
      <c r="O63" s="72"/>
      <c r="P63" s="72"/>
      <c r="Q63" s="72"/>
      <c r="R63" s="72"/>
      <c r="S63" s="72"/>
      <c r="T63" s="72"/>
      <c r="U63" s="72"/>
      <c r="V63" s="72"/>
      <c r="W63" s="25"/>
      <c r="AA63" s="66" t="str">
        <f>C63&amp;G63</f>
        <v/>
      </c>
      <c r="AC63" s="67" t="str">
        <f t="shared" si="0"/>
        <v/>
      </c>
      <c r="AD63" s="67" t="str">
        <f>IF(F63="","",1)</f>
        <v/>
      </c>
      <c r="AE63" s="67" t="str">
        <f>IF(G63="","",1)</f>
        <v/>
      </c>
    </row>
    <row r="64" spans="1:31" ht="27" customHeight="1" x14ac:dyDescent="0.25">
      <c r="B64" s="158"/>
      <c r="C64" s="159"/>
      <c r="D64" s="161"/>
      <c r="E64" s="141"/>
      <c r="F64" s="178"/>
      <c r="G64" s="142"/>
      <c r="H64" s="142"/>
      <c r="I64" s="65"/>
      <c r="J64" s="1"/>
      <c r="K64" s="1"/>
      <c r="L64" s="70"/>
      <c r="M64" s="71"/>
      <c r="N64" s="72"/>
      <c r="O64" s="72"/>
      <c r="P64" s="72"/>
      <c r="Q64" s="72"/>
      <c r="R64" s="72"/>
      <c r="S64" s="72"/>
      <c r="T64" s="72"/>
      <c r="U64" s="72"/>
      <c r="V64" s="72"/>
      <c r="W64" s="25"/>
      <c r="AA64" s="69"/>
      <c r="AC64" s="67" t="str">
        <f t="shared" si="0"/>
        <v/>
      </c>
      <c r="AD64" s="1" t="str">
        <f>IF(AND(AE63=1,AC64=""),1,"")</f>
        <v/>
      </c>
      <c r="AE64" s="1" t="str">
        <f>IF(AND(AE63=1,AD63=""),1,"")</f>
        <v/>
      </c>
    </row>
    <row r="65" spans="1:31" ht="27" customHeight="1" x14ac:dyDescent="0.25">
      <c r="B65" s="158">
        <v>26</v>
      </c>
      <c r="C65" s="159"/>
      <c r="D65" s="160"/>
      <c r="E65" s="141"/>
      <c r="F65" s="177"/>
      <c r="G65" s="142"/>
      <c r="H65" s="142"/>
      <c r="I65" s="65"/>
      <c r="J65" s="104" t="str">
        <f>IF(E65="","",LEN(E65)-LEN(SUBSTITUTE(SUBSTITUTE(E65," ",),"　",)))</f>
        <v/>
      </c>
      <c r="K65" s="104"/>
      <c r="L65" s="75"/>
      <c r="M65" s="71"/>
      <c r="N65" s="72"/>
      <c r="O65" s="72"/>
      <c r="P65" s="72"/>
      <c r="Q65" s="72"/>
      <c r="R65" s="72"/>
      <c r="S65" s="71"/>
      <c r="T65" s="72"/>
      <c r="U65" s="72"/>
      <c r="V65" s="72"/>
      <c r="W65" s="25"/>
      <c r="AA65" s="66" t="str">
        <f>C65&amp;G65</f>
        <v/>
      </c>
      <c r="AC65" s="67" t="str">
        <f t="shared" si="0"/>
        <v/>
      </c>
      <c r="AD65" s="67" t="str">
        <f>IF(F65="","",1)</f>
        <v/>
      </c>
      <c r="AE65" s="67" t="str">
        <f>IF(G65="","",1)</f>
        <v/>
      </c>
    </row>
    <row r="66" spans="1:31" ht="27" customHeight="1" x14ac:dyDescent="0.25">
      <c r="B66" s="158"/>
      <c r="C66" s="159"/>
      <c r="D66" s="161"/>
      <c r="E66" s="141"/>
      <c r="F66" s="178"/>
      <c r="G66" s="142"/>
      <c r="H66" s="142"/>
      <c r="I66" s="65"/>
      <c r="J66" s="1"/>
      <c r="K66" s="1"/>
      <c r="L66" s="70"/>
      <c r="M66" s="71"/>
      <c r="N66" s="72"/>
      <c r="O66" s="72"/>
      <c r="P66" s="72"/>
      <c r="Q66" s="72"/>
      <c r="R66" s="72"/>
      <c r="S66" s="72"/>
      <c r="T66" s="72"/>
      <c r="U66" s="72"/>
      <c r="V66" s="72"/>
      <c r="W66" s="25"/>
      <c r="AA66" s="69"/>
      <c r="AC66" s="67" t="str">
        <f t="shared" si="0"/>
        <v/>
      </c>
      <c r="AD66" s="1" t="str">
        <f>IF(AND(AE65=1,AC66=""),1,"")</f>
        <v/>
      </c>
      <c r="AE66" s="1" t="str">
        <f>IF(AND(AE65=1,AD65=""),1,"")</f>
        <v/>
      </c>
    </row>
    <row r="67" spans="1:31" ht="27" customHeight="1" x14ac:dyDescent="0.25">
      <c r="B67" s="158">
        <v>27</v>
      </c>
      <c r="C67" s="159"/>
      <c r="D67" s="160"/>
      <c r="E67" s="141"/>
      <c r="F67" s="177"/>
      <c r="G67" s="142"/>
      <c r="H67" s="142"/>
      <c r="I67" s="65"/>
      <c r="J67" s="104" t="str">
        <f>IF(E67="","",LEN(E67)-LEN(SUBSTITUTE(SUBSTITUTE(E67," ",),"　",)))</f>
        <v/>
      </c>
      <c r="K67" s="104"/>
      <c r="L67" s="70"/>
      <c r="M67" s="72"/>
      <c r="N67" s="72"/>
      <c r="O67" s="72"/>
      <c r="P67" s="72"/>
      <c r="Q67" s="72"/>
      <c r="R67" s="72"/>
      <c r="S67" s="71"/>
      <c r="T67" s="72"/>
      <c r="U67" s="72"/>
      <c r="V67" s="72"/>
      <c r="W67" s="25"/>
      <c r="AA67" s="66" t="str">
        <f>C67&amp;G67</f>
        <v/>
      </c>
      <c r="AC67" s="67" t="str">
        <f t="shared" si="0"/>
        <v/>
      </c>
      <c r="AD67" s="67" t="str">
        <f>IF(F67="","",1)</f>
        <v/>
      </c>
      <c r="AE67" s="67" t="str">
        <f>IF(G67="","",1)</f>
        <v/>
      </c>
    </row>
    <row r="68" spans="1:31" ht="27" customHeight="1" x14ac:dyDescent="0.25">
      <c r="B68" s="158"/>
      <c r="C68" s="159"/>
      <c r="D68" s="161"/>
      <c r="E68" s="141"/>
      <c r="F68" s="178"/>
      <c r="G68" s="142"/>
      <c r="H68" s="142"/>
      <c r="I68" s="65"/>
      <c r="J68" s="1"/>
      <c r="K68" s="1"/>
      <c r="L68" s="70"/>
      <c r="M68" s="71"/>
      <c r="N68" s="72"/>
      <c r="O68" s="72"/>
      <c r="P68" s="72"/>
      <c r="Q68" s="72"/>
      <c r="R68" s="72"/>
      <c r="S68" s="72"/>
      <c r="T68" s="72"/>
      <c r="U68" s="72"/>
      <c r="V68" s="72"/>
      <c r="W68" s="25"/>
      <c r="AA68" s="69"/>
      <c r="AC68" s="67" t="str">
        <f t="shared" si="0"/>
        <v/>
      </c>
      <c r="AD68" s="1" t="str">
        <f>IF(AND(AE67=1,AC68=""),1,"")</f>
        <v/>
      </c>
      <c r="AE68" s="1" t="str">
        <f>IF(AND(AE67=1,AD67=""),1,"")</f>
        <v/>
      </c>
    </row>
    <row r="69" spans="1:31" ht="27" customHeight="1" x14ac:dyDescent="0.25">
      <c r="B69" s="158">
        <v>28</v>
      </c>
      <c r="C69" s="159"/>
      <c r="D69" s="160"/>
      <c r="E69" s="141"/>
      <c r="F69" s="177"/>
      <c r="G69" s="142"/>
      <c r="H69" s="142"/>
      <c r="I69" s="65"/>
      <c r="J69" s="104" t="str">
        <f>IF(E69="","",LEN(E69)-LEN(SUBSTITUTE(SUBSTITUTE(E69," ",),"　",)))</f>
        <v/>
      </c>
      <c r="K69" s="104"/>
      <c r="L69" s="70"/>
      <c r="M69" s="71"/>
      <c r="N69" s="72"/>
      <c r="O69" s="72"/>
      <c r="P69" s="71"/>
      <c r="Q69" s="71"/>
      <c r="R69" s="71"/>
      <c r="S69" s="71"/>
      <c r="T69" s="72"/>
      <c r="U69" s="72"/>
      <c r="V69" s="72"/>
      <c r="W69" s="25"/>
      <c r="AA69" s="66" t="str">
        <f>C69&amp;G69</f>
        <v/>
      </c>
      <c r="AC69" s="67" t="str">
        <f t="shared" si="0"/>
        <v/>
      </c>
      <c r="AD69" s="67" t="str">
        <f>IF(F69="","",1)</f>
        <v/>
      </c>
      <c r="AE69" s="67" t="str">
        <f>IF(G69="","",1)</f>
        <v/>
      </c>
    </row>
    <row r="70" spans="1:31" ht="27" customHeight="1" x14ac:dyDescent="0.25">
      <c r="B70" s="158"/>
      <c r="C70" s="159"/>
      <c r="D70" s="161"/>
      <c r="E70" s="141"/>
      <c r="F70" s="178"/>
      <c r="G70" s="142"/>
      <c r="H70" s="142"/>
      <c r="I70" s="65"/>
      <c r="J70" s="1"/>
      <c r="K70" s="1"/>
      <c r="L70" s="70"/>
      <c r="M70" s="71"/>
      <c r="N70" s="72"/>
      <c r="O70" s="72"/>
      <c r="P70" s="72"/>
      <c r="Q70" s="72"/>
      <c r="R70" s="72"/>
      <c r="S70" s="71"/>
      <c r="T70" s="72"/>
      <c r="U70" s="72"/>
      <c r="V70" s="72"/>
      <c r="W70" s="25"/>
      <c r="AA70" s="69"/>
      <c r="AC70" s="67" t="str">
        <f t="shared" si="0"/>
        <v/>
      </c>
      <c r="AD70" s="1" t="str">
        <f>IF(AND(AE69=1,AC70=""),1,"")</f>
        <v/>
      </c>
      <c r="AE70" s="1" t="str">
        <f>IF(AND(AE69=1,AD69=""),1,"")</f>
        <v/>
      </c>
    </row>
    <row r="71" spans="1:31" ht="27" customHeight="1" x14ac:dyDescent="0.25">
      <c r="B71" s="158">
        <v>29</v>
      </c>
      <c r="C71" s="159"/>
      <c r="D71" s="160"/>
      <c r="E71" s="141"/>
      <c r="F71" s="177"/>
      <c r="G71" s="142"/>
      <c r="H71" s="142"/>
      <c r="I71" s="65"/>
      <c r="J71" s="104" t="str">
        <f>IF(E71="","",LEN(E71)-LEN(SUBSTITUTE(SUBSTITUTE(E71," ",),"　",)))</f>
        <v/>
      </c>
      <c r="K71" s="104"/>
      <c r="L71" s="70"/>
      <c r="M71" s="71"/>
      <c r="N71" s="72"/>
      <c r="O71" s="72"/>
      <c r="P71" s="72"/>
      <c r="Q71" s="72"/>
      <c r="R71" s="72"/>
      <c r="S71" s="71"/>
      <c r="T71" s="72"/>
      <c r="U71" s="72"/>
      <c r="V71" s="72"/>
      <c r="W71" s="25"/>
      <c r="AA71" s="66" t="str">
        <f>C71&amp;G71</f>
        <v/>
      </c>
      <c r="AC71" s="67" t="str">
        <f t="shared" si="0"/>
        <v/>
      </c>
      <c r="AD71" s="67" t="str">
        <f>IF(F71="","",1)</f>
        <v/>
      </c>
      <c r="AE71" s="67" t="str">
        <f>IF(G71="","",1)</f>
        <v/>
      </c>
    </row>
    <row r="72" spans="1:31" ht="27" customHeight="1" x14ac:dyDescent="0.25">
      <c r="B72" s="158"/>
      <c r="C72" s="159"/>
      <c r="D72" s="161"/>
      <c r="E72" s="141"/>
      <c r="F72" s="178"/>
      <c r="G72" s="142"/>
      <c r="H72" s="142"/>
      <c r="I72" s="65"/>
      <c r="J72" s="1"/>
      <c r="K72" s="1"/>
      <c r="L72" s="70"/>
      <c r="M72" s="71"/>
      <c r="N72" s="72"/>
      <c r="O72" s="72"/>
      <c r="P72" s="72"/>
      <c r="Q72" s="72"/>
      <c r="R72" s="72"/>
      <c r="S72" s="71"/>
      <c r="T72" s="72"/>
      <c r="U72" s="72"/>
      <c r="V72" s="72"/>
      <c r="W72" s="25"/>
      <c r="AA72" s="69"/>
      <c r="AC72" s="67" t="str">
        <f t="shared" si="0"/>
        <v/>
      </c>
      <c r="AD72" s="1" t="str">
        <f>IF(AND(AE71=1,AC72=""),1,"")</f>
        <v/>
      </c>
      <c r="AE72" s="1" t="str">
        <f>IF(AND(AE71=1,AD71=""),1,"")</f>
        <v/>
      </c>
    </row>
    <row r="73" spans="1:31" ht="27" customHeight="1" x14ac:dyDescent="0.25">
      <c r="B73" s="158">
        <v>30</v>
      </c>
      <c r="C73" s="159"/>
      <c r="D73" s="160"/>
      <c r="E73" s="141"/>
      <c r="F73" s="177"/>
      <c r="G73" s="142"/>
      <c r="H73" s="142"/>
      <c r="I73" s="65"/>
      <c r="J73" s="104" t="str">
        <f>IF(E73="","",LEN(E73)-LEN(SUBSTITUTE(SUBSTITUTE(E73," ",),"　",)))</f>
        <v/>
      </c>
      <c r="K73" s="104"/>
      <c r="L73" s="70"/>
      <c r="M73" s="71"/>
      <c r="N73" s="71"/>
      <c r="O73" s="71"/>
      <c r="P73" s="72"/>
      <c r="Q73" s="72"/>
      <c r="R73" s="72"/>
      <c r="S73" s="71"/>
      <c r="T73" s="72"/>
      <c r="U73" s="72"/>
      <c r="V73" s="72"/>
      <c r="W73" s="25"/>
      <c r="AA73" s="66" t="str">
        <f>C73&amp;G73</f>
        <v/>
      </c>
      <c r="AC73" s="67" t="str">
        <f t="shared" si="0"/>
        <v/>
      </c>
      <c r="AD73" s="67" t="str">
        <f>IF(F73="","",1)</f>
        <v/>
      </c>
      <c r="AE73" s="67" t="str">
        <f>IF(G73="","",1)</f>
        <v/>
      </c>
    </row>
    <row r="74" spans="1:31" ht="27" customHeight="1" thickBot="1" x14ac:dyDescent="0.3">
      <c r="B74" s="162"/>
      <c r="C74" s="163"/>
      <c r="D74" s="214"/>
      <c r="E74" s="143"/>
      <c r="F74" s="208"/>
      <c r="G74" s="144"/>
      <c r="H74" s="144"/>
      <c r="I74" s="76"/>
      <c r="J74" s="1"/>
      <c r="K74" s="1"/>
      <c r="L74" s="70"/>
      <c r="M74" s="71"/>
      <c r="N74" s="71"/>
      <c r="O74" s="71"/>
      <c r="P74" s="72"/>
      <c r="Q74" s="72"/>
      <c r="R74" s="72"/>
      <c r="S74" s="71"/>
      <c r="T74" s="72"/>
      <c r="U74" s="72"/>
      <c r="V74" s="72"/>
      <c r="W74" s="25"/>
      <c r="AA74" s="69"/>
      <c r="AC74" s="67" t="str">
        <f t="shared" si="0"/>
        <v/>
      </c>
      <c r="AD74" s="1" t="str">
        <f>IF(AND(AE73=1,AC74=""),1,"")</f>
        <v/>
      </c>
      <c r="AE74" s="1" t="str">
        <f>IF(AND(AE73=1,AD73=""),1,"")</f>
        <v/>
      </c>
    </row>
    <row r="75" spans="1:31" ht="27" customHeight="1" x14ac:dyDescent="0.25">
      <c r="A75" s="27">
        <f>COUNTA(E75,E77,E79,E81,E83,E85,E87,E89,E91,E93)</f>
        <v>0</v>
      </c>
      <c r="B75" s="164">
        <v>31</v>
      </c>
      <c r="C75" s="165"/>
      <c r="D75" s="213"/>
      <c r="E75" s="145"/>
      <c r="F75" s="207"/>
      <c r="G75" s="212"/>
      <c r="H75" s="212"/>
      <c r="I75" s="86"/>
      <c r="J75" s="104" t="str">
        <f>IF(E75="","",LEN(E75)-LEN(SUBSTITUTE(SUBSTITUTE(E75," ",),"　",)))</f>
        <v/>
      </c>
      <c r="K75" s="104"/>
      <c r="L75" s="70"/>
      <c r="M75" s="71"/>
      <c r="N75" s="72"/>
      <c r="O75" s="72"/>
      <c r="P75" s="72"/>
      <c r="Q75" s="72"/>
      <c r="R75" s="72"/>
      <c r="S75" s="71"/>
      <c r="T75" s="72"/>
      <c r="U75" s="72"/>
      <c r="V75" s="72"/>
      <c r="W75" s="25"/>
      <c r="AA75" s="66" t="str">
        <f>C75&amp;G75</f>
        <v/>
      </c>
      <c r="AC75" s="67" t="str">
        <f t="shared" si="0"/>
        <v/>
      </c>
      <c r="AD75" s="67" t="str">
        <f>IF(F75="","",1)</f>
        <v/>
      </c>
      <c r="AE75" s="67" t="str">
        <f>IF(G75="","",1)</f>
        <v/>
      </c>
    </row>
    <row r="76" spans="1:31" ht="27" customHeight="1" x14ac:dyDescent="0.25">
      <c r="A76" s="68">
        <f>COUNTA(G75:I75,G77:I77,G79:I79,G81:I81,G83:I83,G85:I85,G87:I87,G89:I89,G91:I91,G93:I93)</f>
        <v>0</v>
      </c>
      <c r="B76" s="158"/>
      <c r="C76" s="159"/>
      <c r="D76" s="161"/>
      <c r="E76" s="141"/>
      <c r="F76" s="178"/>
      <c r="G76" s="142"/>
      <c r="H76" s="142"/>
      <c r="I76" s="65"/>
      <c r="J76" s="1"/>
      <c r="K76" s="1"/>
      <c r="L76" s="70"/>
      <c r="M76" s="71"/>
      <c r="N76" s="72"/>
      <c r="O76" s="72"/>
      <c r="P76" s="72"/>
      <c r="Q76" s="72"/>
      <c r="R76" s="72"/>
      <c r="S76" s="71"/>
      <c r="T76" s="72"/>
      <c r="U76" s="72"/>
      <c r="V76" s="72"/>
      <c r="W76" s="25"/>
      <c r="AA76" s="69"/>
      <c r="AC76" s="67" t="str">
        <f t="shared" si="0"/>
        <v/>
      </c>
      <c r="AD76" s="1" t="str">
        <f>IF(AND(AE75=1,AC76=""),1,"")</f>
        <v/>
      </c>
      <c r="AE76" s="1" t="str">
        <f>IF(AND(AE75=1,AD75=""),1,"")</f>
        <v/>
      </c>
    </row>
    <row r="77" spans="1:31" ht="27" customHeight="1" x14ac:dyDescent="0.25">
      <c r="B77" s="158">
        <v>32</v>
      </c>
      <c r="C77" s="159"/>
      <c r="D77" s="160"/>
      <c r="E77" s="141"/>
      <c r="F77" s="177"/>
      <c r="G77" s="142"/>
      <c r="H77" s="142"/>
      <c r="I77" s="65"/>
      <c r="J77" s="104" t="str">
        <f>IF(E77="","",LEN(E77)-LEN(SUBSTITUTE(SUBSTITUTE(E77," ",),"　",)))</f>
        <v/>
      </c>
      <c r="K77" s="104"/>
      <c r="L77" s="70"/>
      <c r="M77" s="72"/>
      <c r="N77" s="72"/>
      <c r="O77" s="72"/>
      <c r="P77" s="71"/>
      <c r="Q77" s="71"/>
      <c r="R77" s="71"/>
      <c r="S77" s="72"/>
      <c r="T77" s="71"/>
      <c r="U77" s="71"/>
      <c r="V77" s="71"/>
      <c r="W77" s="25"/>
      <c r="AA77" s="66" t="str">
        <f>C77&amp;G77</f>
        <v/>
      </c>
      <c r="AC77" s="67" t="str">
        <f t="shared" si="0"/>
        <v/>
      </c>
      <c r="AD77" s="67" t="str">
        <f>IF(F77="","",1)</f>
        <v/>
      </c>
      <c r="AE77" s="67" t="str">
        <f>IF(G77="","",1)</f>
        <v/>
      </c>
    </row>
    <row r="78" spans="1:31" ht="27" customHeight="1" x14ac:dyDescent="0.25">
      <c r="B78" s="158"/>
      <c r="C78" s="159"/>
      <c r="D78" s="161"/>
      <c r="E78" s="141"/>
      <c r="F78" s="178"/>
      <c r="G78" s="142"/>
      <c r="H78" s="142"/>
      <c r="I78" s="65"/>
      <c r="J78" s="1"/>
      <c r="K78" s="1"/>
      <c r="L78" s="70"/>
      <c r="M78" s="71"/>
      <c r="N78" s="72"/>
      <c r="O78" s="72"/>
      <c r="P78" s="72"/>
      <c r="Q78" s="72"/>
      <c r="R78" s="72"/>
      <c r="S78" s="71"/>
      <c r="T78" s="72"/>
      <c r="U78" s="72"/>
      <c r="V78" s="72"/>
      <c r="W78" s="25"/>
      <c r="AA78" s="69"/>
      <c r="AC78" s="67" t="str">
        <f t="shared" si="0"/>
        <v/>
      </c>
      <c r="AD78" s="1" t="str">
        <f>IF(AND(AE77=1,AC78=""),1,"")</f>
        <v/>
      </c>
      <c r="AE78" s="1" t="str">
        <f>IF(AND(AE77=1,AD77=""),1,"")</f>
        <v/>
      </c>
    </row>
    <row r="79" spans="1:31" ht="27" customHeight="1" x14ac:dyDescent="0.25">
      <c r="B79" s="158">
        <v>33</v>
      </c>
      <c r="C79" s="159"/>
      <c r="D79" s="160"/>
      <c r="E79" s="141"/>
      <c r="F79" s="177"/>
      <c r="G79" s="142"/>
      <c r="H79" s="142"/>
      <c r="I79" s="65"/>
      <c r="J79" s="104" t="str">
        <f>IF(E79="","",LEN(E79)-LEN(SUBSTITUTE(SUBSTITUTE(E79," ",),"　",)))</f>
        <v/>
      </c>
      <c r="K79" s="104"/>
      <c r="L79" s="70"/>
      <c r="M79" s="72"/>
      <c r="N79" s="72"/>
      <c r="O79" s="72"/>
      <c r="P79" s="72"/>
      <c r="Q79" s="72"/>
      <c r="R79" s="72"/>
      <c r="S79" s="71"/>
      <c r="T79" s="72"/>
      <c r="U79" s="72"/>
      <c r="V79" s="72"/>
      <c r="W79" s="25"/>
      <c r="AA79" s="66" t="str">
        <f>C79&amp;G79</f>
        <v/>
      </c>
      <c r="AC79" s="67" t="str">
        <f t="shared" si="0"/>
        <v/>
      </c>
      <c r="AD79" s="67" t="str">
        <f>IF(F79="","",1)</f>
        <v/>
      </c>
      <c r="AE79" s="67" t="str">
        <f>IF(G79="","",1)</f>
        <v/>
      </c>
    </row>
    <row r="80" spans="1:31" ht="27" customHeight="1" x14ac:dyDescent="0.25">
      <c r="B80" s="158"/>
      <c r="C80" s="159"/>
      <c r="D80" s="161"/>
      <c r="E80" s="141"/>
      <c r="F80" s="178"/>
      <c r="G80" s="142"/>
      <c r="H80" s="142"/>
      <c r="I80" s="65"/>
      <c r="J80" s="1"/>
      <c r="K80" s="1"/>
      <c r="L80" s="70"/>
      <c r="M80" s="71"/>
      <c r="N80" s="72"/>
      <c r="O80" s="72"/>
      <c r="P80" s="72"/>
      <c r="Q80" s="72"/>
      <c r="R80" s="72"/>
      <c r="S80" s="72"/>
      <c r="T80" s="72"/>
      <c r="U80" s="72"/>
      <c r="V80" s="72"/>
      <c r="W80" s="25"/>
      <c r="AA80" s="69"/>
      <c r="AC80" s="67" t="str">
        <f t="shared" si="0"/>
        <v/>
      </c>
      <c r="AD80" s="1" t="str">
        <f>IF(AND(AE79=1,AC80=""),1,"")</f>
        <v/>
      </c>
      <c r="AE80" s="1" t="str">
        <f>IF(AND(AE79=1,AD79=""),1,"")</f>
        <v/>
      </c>
    </row>
    <row r="81" spans="1:31" ht="27" customHeight="1" x14ac:dyDescent="0.25">
      <c r="B81" s="158">
        <v>34</v>
      </c>
      <c r="C81" s="159"/>
      <c r="D81" s="160"/>
      <c r="E81" s="141"/>
      <c r="F81" s="177"/>
      <c r="G81" s="142"/>
      <c r="H81" s="142"/>
      <c r="I81" s="65"/>
      <c r="J81" s="104" t="str">
        <f>IF(E81="","",LEN(E81)-LEN(SUBSTITUTE(SUBSTITUTE(E81," ",),"　",)))</f>
        <v/>
      </c>
      <c r="K81" s="104"/>
      <c r="L81" s="70"/>
      <c r="M81" s="72"/>
      <c r="N81" s="72"/>
      <c r="O81" s="72"/>
      <c r="P81" s="72"/>
      <c r="Q81" s="72"/>
      <c r="R81" s="72"/>
      <c r="S81" s="71"/>
      <c r="T81" s="72"/>
      <c r="U81" s="72"/>
      <c r="V81" s="72"/>
      <c r="W81" s="25"/>
      <c r="AA81" s="66" t="str">
        <f>C81&amp;G81</f>
        <v/>
      </c>
      <c r="AC81" s="67" t="str">
        <f t="shared" ref="AC81:AC114" si="1">IF(E81="","",1)</f>
        <v/>
      </c>
      <c r="AD81" s="67" t="str">
        <f>IF(F81="","",1)</f>
        <v/>
      </c>
      <c r="AE81" s="67" t="str">
        <f>IF(G81="","",1)</f>
        <v/>
      </c>
    </row>
    <row r="82" spans="1:31" ht="27" customHeight="1" x14ac:dyDescent="0.25">
      <c r="B82" s="158"/>
      <c r="C82" s="159"/>
      <c r="D82" s="161"/>
      <c r="E82" s="141"/>
      <c r="F82" s="178"/>
      <c r="G82" s="142"/>
      <c r="H82" s="142"/>
      <c r="I82" s="65"/>
      <c r="J82" s="1"/>
      <c r="K82" s="1"/>
      <c r="L82" s="70"/>
      <c r="M82" s="72"/>
      <c r="N82" s="72"/>
      <c r="O82" s="72"/>
      <c r="P82" s="72"/>
      <c r="Q82" s="72"/>
      <c r="R82" s="72"/>
      <c r="S82" s="71"/>
      <c r="T82" s="72"/>
      <c r="U82" s="72"/>
      <c r="V82" s="72"/>
      <c r="W82" s="25"/>
      <c r="AA82" s="69"/>
      <c r="AC82" s="67" t="str">
        <f t="shared" si="1"/>
        <v/>
      </c>
      <c r="AD82" s="1" t="str">
        <f>IF(AND(AE81=1,AC82=""),1,"")</f>
        <v/>
      </c>
      <c r="AE82" s="1" t="str">
        <f>IF(AND(AE81=1,AD81=""),1,"")</f>
        <v/>
      </c>
    </row>
    <row r="83" spans="1:31" ht="27" customHeight="1" x14ac:dyDescent="0.25">
      <c r="B83" s="158">
        <v>35</v>
      </c>
      <c r="C83" s="159"/>
      <c r="D83" s="160"/>
      <c r="E83" s="141"/>
      <c r="F83" s="177"/>
      <c r="G83" s="142"/>
      <c r="H83" s="142"/>
      <c r="I83" s="65"/>
      <c r="J83" s="104" t="str">
        <f>IF(E83="","",LEN(E83)-LEN(SUBSTITUTE(SUBSTITUTE(E83," ",),"　",)))</f>
        <v/>
      </c>
      <c r="K83" s="104"/>
      <c r="L83" s="70"/>
      <c r="M83" s="71"/>
      <c r="N83" s="72"/>
      <c r="O83" s="72"/>
      <c r="P83" s="72"/>
      <c r="Q83" s="72"/>
      <c r="R83" s="72"/>
      <c r="S83" s="72"/>
      <c r="T83" s="72"/>
      <c r="U83" s="72"/>
      <c r="V83" s="72"/>
      <c r="W83" s="25"/>
      <c r="AA83" s="66" t="str">
        <f>C83&amp;G83</f>
        <v/>
      </c>
      <c r="AC83" s="67" t="str">
        <f t="shared" si="1"/>
        <v/>
      </c>
      <c r="AD83" s="67" t="str">
        <f>IF(F83="","",1)</f>
        <v/>
      </c>
      <c r="AE83" s="67" t="str">
        <f>IF(G83="","",1)</f>
        <v/>
      </c>
    </row>
    <row r="84" spans="1:31" ht="27" customHeight="1" x14ac:dyDescent="0.25">
      <c r="B84" s="158"/>
      <c r="C84" s="159"/>
      <c r="D84" s="161"/>
      <c r="E84" s="141"/>
      <c r="F84" s="178"/>
      <c r="G84" s="142"/>
      <c r="H84" s="142"/>
      <c r="I84" s="65"/>
      <c r="J84" s="1"/>
      <c r="K84" s="1"/>
      <c r="L84" s="70"/>
      <c r="M84" s="71"/>
      <c r="N84" s="72"/>
      <c r="O84" s="72"/>
      <c r="P84" s="72"/>
      <c r="Q84" s="72"/>
      <c r="R84" s="72"/>
      <c r="S84" s="72"/>
      <c r="T84" s="72"/>
      <c r="U84" s="72"/>
      <c r="V84" s="72"/>
      <c r="W84" s="25"/>
      <c r="AA84" s="69"/>
      <c r="AC84" s="67" t="str">
        <f t="shared" si="1"/>
        <v/>
      </c>
      <c r="AD84" s="1" t="str">
        <f>IF(AND(AE83=1,AC84=""),1,"")</f>
        <v/>
      </c>
      <c r="AE84" s="1" t="str">
        <f>IF(AND(AE83=1,AD83=""),1,"")</f>
        <v/>
      </c>
    </row>
    <row r="85" spans="1:31" ht="27" customHeight="1" x14ac:dyDescent="0.25">
      <c r="B85" s="158">
        <v>36</v>
      </c>
      <c r="C85" s="159"/>
      <c r="D85" s="160"/>
      <c r="E85" s="141"/>
      <c r="F85" s="177"/>
      <c r="G85" s="142"/>
      <c r="H85" s="142"/>
      <c r="I85" s="65"/>
      <c r="J85" s="104" t="str">
        <f>IF(E85="","",LEN(E85)-LEN(SUBSTITUTE(SUBSTITUTE(E85," ",),"　",)))</f>
        <v/>
      </c>
      <c r="K85" s="104"/>
      <c r="L85" s="75"/>
      <c r="M85" s="71"/>
      <c r="N85" s="72"/>
      <c r="O85" s="72"/>
      <c r="P85" s="72"/>
      <c r="Q85" s="72"/>
      <c r="R85" s="72"/>
      <c r="S85" s="71"/>
      <c r="T85" s="72"/>
      <c r="U85" s="72"/>
      <c r="V85" s="72"/>
      <c r="W85" s="25"/>
      <c r="AA85" s="66" t="str">
        <f>C85&amp;G85</f>
        <v/>
      </c>
      <c r="AC85" s="67" t="str">
        <f t="shared" si="1"/>
        <v/>
      </c>
      <c r="AD85" s="67" t="str">
        <f>IF(F85="","",1)</f>
        <v/>
      </c>
      <c r="AE85" s="67" t="str">
        <f>IF(G85="","",1)</f>
        <v/>
      </c>
    </row>
    <row r="86" spans="1:31" ht="27" customHeight="1" x14ac:dyDescent="0.25">
      <c r="B86" s="158"/>
      <c r="C86" s="159"/>
      <c r="D86" s="161"/>
      <c r="E86" s="141"/>
      <c r="F86" s="178"/>
      <c r="G86" s="142"/>
      <c r="H86" s="142"/>
      <c r="I86" s="65"/>
      <c r="J86" s="1"/>
      <c r="K86" s="1"/>
      <c r="L86" s="70"/>
      <c r="M86" s="71"/>
      <c r="N86" s="72"/>
      <c r="O86" s="72"/>
      <c r="P86" s="72"/>
      <c r="Q86" s="72"/>
      <c r="R86" s="72"/>
      <c r="S86" s="72"/>
      <c r="T86" s="72"/>
      <c r="U86" s="72"/>
      <c r="V86" s="72"/>
      <c r="W86" s="25"/>
      <c r="AA86" s="69"/>
      <c r="AC86" s="67" t="str">
        <f t="shared" si="1"/>
        <v/>
      </c>
      <c r="AD86" s="1" t="str">
        <f>IF(AND(AE85=1,AC86=""),1,"")</f>
        <v/>
      </c>
      <c r="AE86" s="1" t="str">
        <f>IF(AND(AE85=1,AD85=""),1,"")</f>
        <v/>
      </c>
    </row>
    <row r="87" spans="1:31" ht="27" customHeight="1" x14ac:dyDescent="0.25">
      <c r="B87" s="158">
        <v>37</v>
      </c>
      <c r="C87" s="159"/>
      <c r="D87" s="160"/>
      <c r="E87" s="141"/>
      <c r="F87" s="177"/>
      <c r="G87" s="142"/>
      <c r="H87" s="142"/>
      <c r="I87" s="65"/>
      <c r="J87" s="104" t="str">
        <f>IF(E87="","",LEN(E87)-LEN(SUBSTITUTE(SUBSTITUTE(E87," ",),"　",)))</f>
        <v/>
      </c>
      <c r="K87" s="104"/>
      <c r="L87" s="70"/>
      <c r="M87" s="72"/>
      <c r="N87" s="72"/>
      <c r="O87" s="72"/>
      <c r="P87" s="72"/>
      <c r="Q87" s="72"/>
      <c r="R87" s="72"/>
      <c r="S87" s="71"/>
      <c r="T87" s="72"/>
      <c r="U87" s="72"/>
      <c r="V87" s="72"/>
      <c r="W87" s="25"/>
      <c r="AA87" s="66" t="str">
        <f>C87&amp;G87</f>
        <v/>
      </c>
      <c r="AC87" s="67" t="str">
        <f t="shared" si="1"/>
        <v/>
      </c>
      <c r="AD87" s="67" t="str">
        <f>IF(F87="","",1)</f>
        <v/>
      </c>
      <c r="AE87" s="67" t="str">
        <f>IF(G87="","",1)</f>
        <v/>
      </c>
    </row>
    <row r="88" spans="1:31" ht="27" customHeight="1" x14ac:dyDescent="0.25">
      <c r="B88" s="158"/>
      <c r="C88" s="159"/>
      <c r="D88" s="161"/>
      <c r="E88" s="141"/>
      <c r="F88" s="178"/>
      <c r="G88" s="142"/>
      <c r="H88" s="142"/>
      <c r="I88" s="65"/>
      <c r="J88" s="1"/>
      <c r="K88" s="1"/>
      <c r="L88" s="70"/>
      <c r="M88" s="71"/>
      <c r="N88" s="72"/>
      <c r="O88" s="72"/>
      <c r="P88" s="72"/>
      <c r="Q88" s="72"/>
      <c r="R88" s="72"/>
      <c r="S88" s="72"/>
      <c r="T88" s="72"/>
      <c r="U88" s="72"/>
      <c r="V88" s="72"/>
      <c r="W88" s="25"/>
      <c r="AA88" s="69"/>
      <c r="AC88" s="67" t="str">
        <f t="shared" si="1"/>
        <v/>
      </c>
      <c r="AD88" s="1" t="str">
        <f>IF(AND(AE87=1,AC88=""),1,"")</f>
        <v/>
      </c>
      <c r="AE88" s="1" t="str">
        <f>IF(AND(AE87=1,AD87=""),1,"")</f>
        <v/>
      </c>
    </row>
    <row r="89" spans="1:31" ht="27" customHeight="1" x14ac:dyDescent="0.25">
      <c r="B89" s="158">
        <v>38</v>
      </c>
      <c r="C89" s="159"/>
      <c r="D89" s="160"/>
      <c r="E89" s="141"/>
      <c r="F89" s="177"/>
      <c r="G89" s="142"/>
      <c r="H89" s="142"/>
      <c r="I89" s="65"/>
      <c r="J89" s="104" t="str">
        <f>IF(E89="","",LEN(E89)-LEN(SUBSTITUTE(SUBSTITUTE(E89," ",),"　",)))</f>
        <v/>
      </c>
      <c r="K89" s="104"/>
      <c r="L89" s="70"/>
      <c r="M89" s="71"/>
      <c r="N89" s="72"/>
      <c r="O89" s="72"/>
      <c r="P89" s="71"/>
      <c r="Q89" s="71"/>
      <c r="R89" s="71"/>
      <c r="S89" s="71"/>
      <c r="T89" s="72"/>
      <c r="U89" s="72"/>
      <c r="V89" s="72"/>
      <c r="W89" s="25"/>
      <c r="AA89" s="66" t="str">
        <f>C89&amp;G89</f>
        <v/>
      </c>
      <c r="AC89" s="67" t="str">
        <f t="shared" si="1"/>
        <v/>
      </c>
      <c r="AD89" s="67" t="str">
        <f>IF(F89="","",1)</f>
        <v/>
      </c>
      <c r="AE89" s="67" t="str">
        <f>IF(G89="","",1)</f>
        <v/>
      </c>
    </row>
    <row r="90" spans="1:31" ht="27" customHeight="1" x14ac:dyDescent="0.25">
      <c r="B90" s="158"/>
      <c r="C90" s="159"/>
      <c r="D90" s="161"/>
      <c r="E90" s="141"/>
      <c r="F90" s="178"/>
      <c r="G90" s="142"/>
      <c r="H90" s="142"/>
      <c r="I90" s="65"/>
      <c r="J90" s="1"/>
      <c r="K90" s="1"/>
      <c r="L90" s="70"/>
      <c r="M90" s="71"/>
      <c r="N90" s="72"/>
      <c r="O90" s="72"/>
      <c r="P90" s="72"/>
      <c r="Q90" s="72"/>
      <c r="R90" s="72"/>
      <c r="S90" s="71"/>
      <c r="T90" s="72"/>
      <c r="U90" s="72"/>
      <c r="V90" s="72"/>
      <c r="W90" s="25"/>
      <c r="AA90" s="69"/>
      <c r="AC90" s="67" t="str">
        <f t="shared" si="1"/>
        <v/>
      </c>
      <c r="AD90" s="1" t="str">
        <f>IF(AND(AE89=1,AC90=""),1,"")</f>
        <v/>
      </c>
      <c r="AE90" s="1" t="str">
        <f>IF(AND(AE89=1,AD89=""),1,"")</f>
        <v/>
      </c>
    </row>
    <row r="91" spans="1:31" ht="27" customHeight="1" x14ac:dyDescent="0.25">
      <c r="B91" s="158">
        <v>39</v>
      </c>
      <c r="C91" s="159"/>
      <c r="D91" s="160"/>
      <c r="E91" s="141"/>
      <c r="F91" s="177"/>
      <c r="G91" s="142"/>
      <c r="H91" s="142"/>
      <c r="I91" s="65"/>
      <c r="J91" s="104" t="str">
        <f>IF(E91="","",LEN(E91)-LEN(SUBSTITUTE(SUBSTITUTE(E91," ",),"　",)))</f>
        <v/>
      </c>
      <c r="K91" s="104"/>
      <c r="L91" s="70"/>
      <c r="M91" s="71"/>
      <c r="N91" s="72"/>
      <c r="O91" s="72"/>
      <c r="P91" s="72"/>
      <c r="Q91" s="72"/>
      <c r="R91" s="72"/>
      <c r="S91" s="71"/>
      <c r="T91" s="72"/>
      <c r="U91" s="72"/>
      <c r="V91" s="72"/>
      <c r="W91" s="25"/>
      <c r="AA91" s="66" t="str">
        <f>C91&amp;G91</f>
        <v/>
      </c>
      <c r="AC91" s="67" t="str">
        <f t="shared" si="1"/>
        <v/>
      </c>
      <c r="AD91" s="67" t="str">
        <f>IF(F91="","",1)</f>
        <v/>
      </c>
      <c r="AE91" s="67" t="str">
        <f>IF(G91="","",1)</f>
        <v/>
      </c>
    </row>
    <row r="92" spans="1:31" ht="27" customHeight="1" x14ac:dyDescent="0.25">
      <c r="B92" s="158"/>
      <c r="C92" s="159"/>
      <c r="D92" s="161"/>
      <c r="E92" s="141"/>
      <c r="F92" s="178"/>
      <c r="G92" s="142"/>
      <c r="H92" s="142"/>
      <c r="I92" s="65"/>
      <c r="J92" s="1"/>
      <c r="K92" s="1"/>
      <c r="L92" s="70"/>
      <c r="M92" s="71"/>
      <c r="N92" s="72"/>
      <c r="O92" s="72"/>
      <c r="P92" s="72"/>
      <c r="Q92" s="72"/>
      <c r="R92" s="72"/>
      <c r="S92" s="71"/>
      <c r="T92" s="72"/>
      <c r="U92" s="72"/>
      <c r="V92" s="72"/>
      <c r="W92" s="25"/>
      <c r="AA92" s="69"/>
      <c r="AC92" s="67" t="str">
        <f t="shared" si="1"/>
        <v/>
      </c>
      <c r="AD92" s="1" t="str">
        <f>IF(AND(AE91=1,AC92=""),1,"")</f>
        <v/>
      </c>
      <c r="AE92" s="1" t="str">
        <f>IF(AND(AE91=1,AD91=""),1,"")</f>
        <v/>
      </c>
    </row>
    <row r="93" spans="1:31" ht="27" customHeight="1" x14ac:dyDescent="0.25">
      <c r="B93" s="158">
        <v>40</v>
      </c>
      <c r="C93" s="159"/>
      <c r="D93" s="160"/>
      <c r="E93" s="141"/>
      <c r="F93" s="177"/>
      <c r="G93" s="142"/>
      <c r="H93" s="142"/>
      <c r="I93" s="65"/>
      <c r="J93" s="104" t="str">
        <f>IF(E93="","",LEN(E93)-LEN(SUBSTITUTE(SUBSTITUTE(E93," ",),"　",)))</f>
        <v/>
      </c>
      <c r="K93" s="104"/>
      <c r="L93" s="70"/>
      <c r="M93" s="71"/>
      <c r="N93" s="71"/>
      <c r="O93" s="71"/>
      <c r="P93" s="72"/>
      <c r="Q93" s="72"/>
      <c r="R93" s="72"/>
      <c r="S93" s="71"/>
      <c r="T93" s="72"/>
      <c r="U93" s="72"/>
      <c r="V93" s="72"/>
      <c r="W93" s="25"/>
      <c r="AA93" s="66" t="str">
        <f>C93&amp;G93</f>
        <v/>
      </c>
      <c r="AC93" s="67" t="str">
        <f t="shared" si="1"/>
        <v/>
      </c>
      <c r="AD93" s="67" t="str">
        <f>IF(F93="","",1)</f>
        <v/>
      </c>
      <c r="AE93" s="67" t="str">
        <f>IF(G93="","",1)</f>
        <v/>
      </c>
    </row>
    <row r="94" spans="1:31" ht="27" customHeight="1" thickBot="1" x14ac:dyDescent="0.3">
      <c r="B94" s="162"/>
      <c r="C94" s="163"/>
      <c r="D94" s="214"/>
      <c r="E94" s="143"/>
      <c r="F94" s="208"/>
      <c r="G94" s="144"/>
      <c r="H94" s="144"/>
      <c r="I94" s="76"/>
      <c r="J94" s="1"/>
      <c r="K94" s="1"/>
      <c r="L94" s="70"/>
      <c r="M94" s="71"/>
      <c r="N94" s="71"/>
      <c r="O94" s="71"/>
      <c r="P94" s="72"/>
      <c r="Q94" s="72"/>
      <c r="R94" s="72"/>
      <c r="S94" s="71"/>
      <c r="T94" s="72"/>
      <c r="U94" s="72"/>
      <c r="V94" s="72"/>
      <c r="W94" s="25"/>
      <c r="AA94" s="69"/>
      <c r="AC94" s="67" t="str">
        <f t="shared" si="1"/>
        <v/>
      </c>
      <c r="AD94" s="1" t="str">
        <f>IF(AND(AE93=1,AC94=""),1,"")</f>
        <v/>
      </c>
      <c r="AE94" s="1" t="str">
        <f>IF(AND(AE93=1,AD93=""),1,"")</f>
        <v/>
      </c>
    </row>
    <row r="95" spans="1:31" ht="27" customHeight="1" x14ac:dyDescent="0.25">
      <c r="A95" s="27">
        <f>COUNTA(E95,E97,E99,E101,E103,E105,E107,E109,E111,E113)</f>
        <v>0</v>
      </c>
      <c r="B95" s="164">
        <v>41</v>
      </c>
      <c r="C95" s="165"/>
      <c r="D95" s="213"/>
      <c r="E95" s="145"/>
      <c r="F95" s="207"/>
      <c r="G95" s="212"/>
      <c r="H95" s="212"/>
      <c r="I95" s="86"/>
      <c r="J95" s="104" t="str">
        <f>IF(E95="","",LEN(E95)-LEN(SUBSTITUTE(SUBSTITUTE(E95," ",),"　",)))</f>
        <v/>
      </c>
      <c r="K95" s="104"/>
      <c r="L95" s="70"/>
      <c r="M95" s="71"/>
      <c r="N95" s="72"/>
      <c r="O95" s="72"/>
      <c r="P95" s="72"/>
      <c r="Q95" s="72"/>
      <c r="R95" s="72"/>
      <c r="S95" s="71"/>
      <c r="T95" s="72"/>
      <c r="U95" s="72"/>
      <c r="V95" s="72"/>
      <c r="W95" s="25"/>
      <c r="AA95" s="66" t="str">
        <f>C95&amp;G95</f>
        <v/>
      </c>
      <c r="AC95" s="67" t="str">
        <f t="shared" si="1"/>
        <v/>
      </c>
      <c r="AD95" s="67" t="str">
        <f>IF(F95="","",1)</f>
        <v/>
      </c>
      <c r="AE95" s="67" t="str">
        <f>IF(G95="","",1)</f>
        <v/>
      </c>
    </row>
    <row r="96" spans="1:31" ht="27" customHeight="1" x14ac:dyDescent="0.25">
      <c r="A96" s="68">
        <f>COUNTA(G95:I95,G97:I97,G99:I99,G101:I101,G103:I103,G105:I105,G107:I107,G109:I109,G111:I111,G113:I113)</f>
        <v>0</v>
      </c>
      <c r="B96" s="158"/>
      <c r="C96" s="159"/>
      <c r="D96" s="161"/>
      <c r="E96" s="141"/>
      <c r="F96" s="178"/>
      <c r="G96" s="142"/>
      <c r="H96" s="142"/>
      <c r="I96" s="65"/>
      <c r="J96" s="1"/>
      <c r="K96" s="1"/>
      <c r="L96" s="70"/>
      <c r="M96" s="71"/>
      <c r="N96" s="72"/>
      <c r="O96" s="72"/>
      <c r="P96" s="72"/>
      <c r="Q96" s="72"/>
      <c r="R96" s="72"/>
      <c r="S96" s="71"/>
      <c r="T96" s="72"/>
      <c r="U96" s="72"/>
      <c r="V96" s="72"/>
      <c r="W96" s="25"/>
      <c r="AA96" s="69"/>
      <c r="AC96" s="67" t="str">
        <f t="shared" si="1"/>
        <v/>
      </c>
      <c r="AD96" s="1" t="str">
        <f>IF(AND(AE95=1,AC96=""),1,"")</f>
        <v/>
      </c>
      <c r="AE96" s="1" t="str">
        <f>IF(AND(AE95=1,AD95=""),1,"")</f>
        <v/>
      </c>
    </row>
    <row r="97" spans="2:31" ht="27" customHeight="1" x14ac:dyDescent="0.25">
      <c r="B97" s="158">
        <v>42</v>
      </c>
      <c r="C97" s="159"/>
      <c r="D97" s="160"/>
      <c r="E97" s="141"/>
      <c r="F97" s="177"/>
      <c r="G97" s="142"/>
      <c r="H97" s="142"/>
      <c r="I97" s="65"/>
      <c r="J97" s="104" t="str">
        <f>IF(E97="","",LEN(E97)-LEN(SUBSTITUTE(SUBSTITUTE(E97," ",),"　",)))</f>
        <v/>
      </c>
      <c r="K97" s="104"/>
      <c r="L97" s="70"/>
      <c r="M97" s="72"/>
      <c r="N97" s="72"/>
      <c r="O97" s="72"/>
      <c r="P97" s="71"/>
      <c r="Q97" s="71"/>
      <c r="R97" s="71"/>
      <c r="S97" s="72"/>
      <c r="T97" s="71"/>
      <c r="U97" s="71"/>
      <c r="V97" s="71"/>
      <c r="W97" s="25"/>
      <c r="AA97" s="66" t="str">
        <f>C97&amp;G97</f>
        <v/>
      </c>
      <c r="AC97" s="67" t="str">
        <f t="shared" si="1"/>
        <v/>
      </c>
      <c r="AD97" s="67" t="str">
        <f>IF(F97="","",1)</f>
        <v/>
      </c>
      <c r="AE97" s="67" t="str">
        <f>IF(G97="","",1)</f>
        <v/>
      </c>
    </row>
    <row r="98" spans="2:31" ht="27" customHeight="1" x14ac:dyDescent="0.25">
      <c r="B98" s="158"/>
      <c r="C98" s="159"/>
      <c r="D98" s="161"/>
      <c r="E98" s="141"/>
      <c r="F98" s="178"/>
      <c r="G98" s="142"/>
      <c r="H98" s="142"/>
      <c r="I98" s="65"/>
      <c r="J98" s="1"/>
      <c r="K98" s="1"/>
      <c r="L98" s="70"/>
      <c r="M98" s="71"/>
      <c r="N98" s="72"/>
      <c r="O98" s="72"/>
      <c r="P98" s="72"/>
      <c r="Q98" s="72"/>
      <c r="R98" s="72"/>
      <c r="S98" s="71"/>
      <c r="T98" s="72"/>
      <c r="U98" s="72"/>
      <c r="V98" s="72"/>
      <c r="W98" s="25"/>
      <c r="AA98" s="69"/>
      <c r="AC98" s="67" t="str">
        <f t="shared" si="1"/>
        <v/>
      </c>
      <c r="AD98" s="1" t="str">
        <f>IF(AND(AE97=1,AC98=""),1,"")</f>
        <v/>
      </c>
      <c r="AE98" s="1" t="str">
        <f>IF(AND(AE97=1,AD97=""),1,"")</f>
        <v/>
      </c>
    </row>
    <row r="99" spans="2:31" ht="27" customHeight="1" x14ac:dyDescent="0.25">
      <c r="B99" s="158">
        <v>43</v>
      </c>
      <c r="C99" s="159"/>
      <c r="D99" s="160"/>
      <c r="E99" s="141"/>
      <c r="F99" s="177"/>
      <c r="G99" s="142"/>
      <c r="H99" s="142"/>
      <c r="I99" s="65"/>
      <c r="J99" s="104" t="str">
        <f>IF(E99="","",LEN(E99)-LEN(SUBSTITUTE(SUBSTITUTE(E99," ",),"　",)))</f>
        <v/>
      </c>
      <c r="K99" s="104"/>
      <c r="L99" s="70"/>
      <c r="M99" s="72"/>
      <c r="N99" s="72"/>
      <c r="O99" s="72"/>
      <c r="P99" s="72"/>
      <c r="Q99" s="72"/>
      <c r="R99" s="72"/>
      <c r="S99" s="71"/>
      <c r="T99" s="72"/>
      <c r="U99" s="72"/>
      <c r="V99" s="72"/>
      <c r="W99" s="25"/>
      <c r="AA99" s="66" t="str">
        <f>C99&amp;G99</f>
        <v/>
      </c>
      <c r="AC99" s="67" t="str">
        <f t="shared" si="1"/>
        <v/>
      </c>
      <c r="AD99" s="67" t="str">
        <f>IF(F99="","",1)</f>
        <v/>
      </c>
      <c r="AE99" s="67" t="str">
        <f>IF(G99="","",1)</f>
        <v/>
      </c>
    </row>
    <row r="100" spans="2:31" ht="27" customHeight="1" x14ac:dyDescent="0.25">
      <c r="B100" s="158"/>
      <c r="C100" s="159"/>
      <c r="D100" s="161"/>
      <c r="E100" s="141"/>
      <c r="F100" s="178"/>
      <c r="G100" s="142"/>
      <c r="H100" s="142"/>
      <c r="I100" s="65"/>
      <c r="J100" s="1"/>
      <c r="K100" s="1"/>
      <c r="L100" s="70"/>
      <c r="M100" s="71"/>
      <c r="N100" s="72"/>
      <c r="O100" s="72"/>
      <c r="P100" s="72"/>
      <c r="Q100" s="72"/>
      <c r="R100" s="72"/>
      <c r="S100" s="72"/>
      <c r="T100" s="72"/>
      <c r="U100" s="72"/>
      <c r="V100" s="72"/>
      <c r="W100" s="25"/>
      <c r="AA100" s="69"/>
      <c r="AC100" s="67" t="str">
        <f t="shared" si="1"/>
        <v/>
      </c>
      <c r="AD100" s="1" t="str">
        <f>IF(AND(AE99=1,AC100=""),1,"")</f>
        <v/>
      </c>
      <c r="AE100" s="1" t="str">
        <f>IF(AND(AE99=1,AD99=""),1,"")</f>
        <v/>
      </c>
    </row>
    <row r="101" spans="2:31" ht="27" customHeight="1" x14ac:dyDescent="0.25">
      <c r="B101" s="158">
        <v>44</v>
      </c>
      <c r="C101" s="159"/>
      <c r="D101" s="160"/>
      <c r="E101" s="141"/>
      <c r="F101" s="177"/>
      <c r="G101" s="142"/>
      <c r="H101" s="142"/>
      <c r="I101" s="65"/>
      <c r="J101" s="104" t="str">
        <f>IF(E101="","",LEN(E101)-LEN(SUBSTITUTE(SUBSTITUTE(E101," ",),"　",)))</f>
        <v/>
      </c>
      <c r="K101" s="104"/>
      <c r="L101" s="70"/>
      <c r="M101" s="72"/>
      <c r="N101" s="72"/>
      <c r="O101" s="72"/>
      <c r="P101" s="72"/>
      <c r="Q101" s="72"/>
      <c r="R101" s="72"/>
      <c r="S101" s="71"/>
      <c r="T101" s="72"/>
      <c r="U101" s="72"/>
      <c r="V101" s="72"/>
      <c r="W101" s="25"/>
      <c r="AA101" s="66" t="str">
        <f>C101&amp;G101</f>
        <v/>
      </c>
      <c r="AC101" s="67" t="str">
        <f t="shared" si="1"/>
        <v/>
      </c>
      <c r="AD101" s="67" t="str">
        <f>IF(F101="","",1)</f>
        <v/>
      </c>
      <c r="AE101" s="67" t="str">
        <f>IF(G101="","",1)</f>
        <v/>
      </c>
    </row>
    <row r="102" spans="2:31" ht="27" customHeight="1" x14ac:dyDescent="0.25">
      <c r="B102" s="158"/>
      <c r="C102" s="159"/>
      <c r="D102" s="161"/>
      <c r="E102" s="141"/>
      <c r="F102" s="178"/>
      <c r="G102" s="142"/>
      <c r="H102" s="142"/>
      <c r="I102" s="65"/>
      <c r="J102" s="1"/>
      <c r="K102" s="1"/>
      <c r="L102" s="70"/>
      <c r="M102" s="72"/>
      <c r="N102" s="72"/>
      <c r="O102" s="72"/>
      <c r="P102" s="72"/>
      <c r="Q102" s="72"/>
      <c r="R102" s="72"/>
      <c r="S102" s="71"/>
      <c r="T102" s="72"/>
      <c r="U102" s="72"/>
      <c r="V102" s="72"/>
      <c r="W102" s="25"/>
      <c r="AA102" s="69"/>
      <c r="AC102" s="67" t="str">
        <f t="shared" si="1"/>
        <v/>
      </c>
      <c r="AD102" s="1" t="str">
        <f>IF(AND(AE101=1,AC102=""),1,"")</f>
        <v/>
      </c>
      <c r="AE102" s="1" t="str">
        <f>IF(AND(AE101=1,AD101=""),1,"")</f>
        <v/>
      </c>
    </row>
    <row r="103" spans="2:31" ht="27" customHeight="1" x14ac:dyDescent="0.25">
      <c r="B103" s="158">
        <v>45</v>
      </c>
      <c r="C103" s="159"/>
      <c r="D103" s="160"/>
      <c r="E103" s="141"/>
      <c r="F103" s="177"/>
      <c r="G103" s="142"/>
      <c r="H103" s="142"/>
      <c r="I103" s="65"/>
      <c r="J103" s="104" t="str">
        <f>IF(E103="","",LEN(E103)-LEN(SUBSTITUTE(SUBSTITUTE(E103," ",),"　",)))</f>
        <v/>
      </c>
      <c r="K103" s="104"/>
      <c r="L103" s="70"/>
      <c r="M103" s="71"/>
      <c r="N103" s="72"/>
      <c r="O103" s="72"/>
      <c r="P103" s="72"/>
      <c r="Q103" s="72"/>
      <c r="R103" s="72"/>
      <c r="S103" s="72"/>
      <c r="T103" s="72"/>
      <c r="U103" s="72"/>
      <c r="V103" s="72"/>
      <c r="W103" s="25"/>
      <c r="AA103" s="66" t="str">
        <f>C103&amp;G103</f>
        <v/>
      </c>
      <c r="AC103" s="67" t="str">
        <f t="shared" si="1"/>
        <v/>
      </c>
      <c r="AD103" s="67" t="str">
        <f>IF(F103="","",1)</f>
        <v/>
      </c>
      <c r="AE103" s="67" t="str">
        <f>IF(G103="","",1)</f>
        <v/>
      </c>
    </row>
    <row r="104" spans="2:31" ht="27" customHeight="1" x14ac:dyDescent="0.25">
      <c r="B104" s="158"/>
      <c r="C104" s="159"/>
      <c r="D104" s="161"/>
      <c r="E104" s="141"/>
      <c r="F104" s="178"/>
      <c r="G104" s="142"/>
      <c r="H104" s="142"/>
      <c r="I104" s="65"/>
      <c r="J104" s="1"/>
      <c r="K104" s="1"/>
      <c r="L104" s="70"/>
      <c r="M104" s="71"/>
      <c r="N104" s="72"/>
      <c r="O104" s="72"/>
      <c r="P104" s="72"/>
      <c r="Q104" s="72"/>
      <c r="R104" s="72"/>
      <c r="S104" s="72"/>
      <c r="T104" s="72"/>
      <c r="U104" s="72"/>
      <c r="V104" s="72"/>
      <c r="W104" s="25"/>
      <c r="AA104" s="69"/>
      <c r="AC104" s="67" t="str">
        <f t="shared" si="1"/>
        <v/>
      </c>
      <c r="AD104" s="1" t="str">
        <f>IF(AND(AE103=1,AC104=""),1,"")</f>
        <v/>
      </c>
      <c r="AE104" s="1" t="str">
        <f>IF(AND(AE103=1,AD103=""),1,"")</f>
        <v/>
      </c>
    </row>
    <row r="105" spans="2:31" ht="27" customHeight="1" x14ac:dyDescent="0.25">
      <c r="B105" s="158">
        <v>46</v>
      </c>
      <c r="C105" s="159"/>
      <c r="D105" s="160"/>
      <c r="E105" s="141"/>
      <c r="F105" s="177"/>
      <c r="G105" s="142"/>
      <c r="H105" s="142"/>
      <c r="I105" s="65"/>
      <c r="J105" s="104" t="str">
        <f>IF(E105="","",LEN(E105)-LEN(SUBSTITUTE(SUBSTITUTE(E105," ",),"　",)))</f>
        <v/>
      </c>
      <c r="K105" s="104"/>
      <c r="L105" s="75"/>
      <c r="M105" s="71"/>
      <c r="N105" s="72"/>
      <c r="O105" s="72"/>
      <c r="P105" s="72"/>
      <c r="Q105" s="72"/>
      <c r="R105" s="72"/>
      <c r="S105" s="71"/>
      <c r="T105" s="72"/>
      <c r="U105" s="72"/>
      <c r="V105" s="72"/>
      <c r="W105" s="25"/>
      <c r="AA105" s="66" t="str">
        <f>C105&amp;G105</f>
        <v/>
      </c>
      <c r="AC105" s="67" t="str">
        <f t="shared" si="1"/>
        <v/>
      </c>
      <c r="AD105" s="67" t="str">
        <f>IF(F105="","",1)</f>
        <v/>
      </c>
      <c r="AE105" s="67" t="str">
        <f>IF(G105="","",1)</f>
        <v/>
      </c>
    </row>
    <row r="106" spans="2:31" ht="27" customHeight="1" x14ac:dyDescent="0.25">
      <c r="B106" s="158"/>
      <c r="C106" s="159"/>
      <c r="D106" s="161"/>
      <c r="E106" s="141"/>
      <c r="F106" s="178"/>
      <c r="G106" s="142"/>
      <c r="H106" s="142"/>
      <c r="I106" s="65"/>
      <c r="J106" s="1"/>
      <c r="K106" s="1"/>
      <c r="L106" s="70"/>
      <c r="M106" s="71"/>
      <c r="N106" s="72"/>
      <c r="O106" s="72"/>
      <c r="P106" s="72"/>
      <c r="Q106" s="72"/>
      <c r="R106" s="72"/>
      <c r="S106" s="72"/>
      <c r="T106" s="72"/>
      <c r="U106" s="72"/>
      <c r="V106" s="72"/>
      <c r="W106" s="25"/>
      <c r="AA106" s="69"/>
      <c r="AC106" s="67" t="str">
        <f t="shared" si="1"/>
        <v/>
      </c>
      <c r="AD106" s="1" t="str">
        <f>IF(AND(AE105=1,AC106=""),1,"")</f>
        <v/>
      </c>
      <c r="AE106" s="1" t="str">
        <f>IF(AND(AE105=1,AD105=""),1,"")</f>
        <v/>
      </c>
    </row>
    <row r="107" spans="2:31" ht="27" customHeight="1" x14ac:dyDescent="0.25">
      <c r="B107" s="158">
        <v>47</v>
      </c>
      <c r="C107" s="159"/>
      <c r="D107" s="160"/>
      <c r="E107" s="141"/>
      <c r="F107" s="177"/>
      <c r="G107" s="142"/>
      <c r="H107" s="142"/>
      <c r="I107" s="65"/>
      <c r="J107" s="104" t="str">
        <f>IF(E107="","",LEN(E107)-LEN(SUBSTITUTE(SUBSTITUTE(E107," ",),"　",)))</f>
        <v/>
      </c>
      <c r="K107" s="104"/>
      <c r="L107" s="70"/>
      <c r="M107" s="72"/>
      <c r="N107" s="72"/>
      <c r="O107" s="72"/>
      <c r="P107" s="72"/>
      <c r="Q107" s="72"/>
      <c r="R107" s="72"/>
      <c r="S107" s="71"/>
      <c r="T107" s="72"/>
      <c r="U107" s="72"/>
      <c r="V107" s="72"/>
      <c r="W107" s="25"/>
      <c r="AA107" s="66" t="str">
        <f>C107&amp;G107</f>
        <v/>
      </c>
      <c r="AC107" s="67" t="str">
        <f t="shared" si="1"/>
        <v/>
      </c>
      <c r="AD107" s="67" t="str">
        <f>IF(F107="","",1)</f>
        <v/>
      </c>
      <c r="AE107" s="67" t="str">
        <f>IF(G107="","",1)</f>
        <v/>
      </c>
    </row>
    <row r="108" spans="2:31" ht="27" customHeight="1" x14ac:dyDescent="0.25">
      <c r="B108" s="158"/>
      <c r="C108" s="159"/>
      <c r="D108" s="161"/>
      <c r="E108" s="141"/>
      <c r="F108" s="178"/>
      <c r="G108" s="142"/>
      <c r="H108" s="142"/>
      <c r="I108" s="65"/>
      <c r="J108" s="1"/>
      <c r="K108" s="1"/>
      <c r="L108" s="70"/>
      <c r="M108" s="71"/>
      <c r="N108" s="72"/>
      <c r="O108" s="72"/>
      <c r="P108" s="72"/>
      <c r="Q108" s="72"/>
      <c r="R108" s="72"/>
      <c r="S108" s="72"/>
      <c r="T108" s="72"/>
      <c r="U108" s="72"/>
      <c r="V108" s="72"/>
      <c r="W108" s="25"/>
      <c r="AA108" s="69"/>
      <c r="AC108" s="67" t="str">
        <f t="shared" si="1"/>
        <v/>
      </c>
      <c r="AD108" s="1" t="str">
        <f>IF(AND(AE107=1,AC108=""),1,"")</f>
        <v/>
      </c>
      <c r="AE108" s="1" t="str">
        <f>IF(AND(AE107=1,AD107=""),1,"")</f>
        <v/>
      </c>
    </row>
    <row r="109" spans="2:31" ht="27" customHeight="1" x14ac:dyDescent="0.25">
      <c r="B109" s="158">
        <v>48</v>
      </c>
      <c r="C109" s="159"/>
      <c r="D109" s="160"/>
      <c r="E109" s="141"/>
      <c r="F109" s="177"/>
      <c r="G109" s="142"/>
      <c r="H109" s="142"/>
      <c r="I109" s="65"/>
      <c r="J109" s="104" t="str">
        <f>IF(E109="","",LEN(E109)-LEN(SUBSTITUTE(SUBSTITUTE(E109," ",),"　",)))</f>
        <v/>
      </c>
      <c r="K109" s="104"/>
      <c r="L109" s="70"/>
      <c r="M109" s="71"/>
      <c r="N109" s="72"/>
      <c r="O109" s="72"/>
      <c r="P109" s="71"/>
      <c r="Q109" s="71"/>
      <c r="R109" s="71"/>
      <c r="S109" s="71"/>
      <c r="T109" s="72"/>
      <c r="U109" s="72"/>
      <c r="V109" s="72"/>
      <c r="W109" s="25"/>
      <c r="AA109" s="66" t="str">
        <f>C109&amp;G109</f>
        <v/>
      </c>
      <c r="AC109" s="67" t="str">
        <f t="shared" si="1"/>
        <v/>
      </c>
      <c r="AD109" s="67" t="str">
        <f>IF(F109="","",1)</f>
        <v/>
      </c>
      <c r="AE109" s="67" t="str">
        <f>IF(G109="","",1)</f>
        <v/>
      </c>
    </row>
    <row r="110" spans="2:31" ht="27" customHeight="1" x14ac:dyDescent="0.25">
      <c r="B110" s="158"/>
      <c r="C110" s="159"/>
      <c r="D110" s="161"/>
      <c r="E110" s="141"/>
      <c r="F110" s="178"/>
      <c r="G110" s="142"/>
      <c r="H110" s="142"/>
      <c r="I110" s="65"/>
      <c r="J110" s="1"/>
      <c r="K110" s="1"/>
      <c r="L110" s="70"/>
      <c r="M110" s="71"/>
      <c r="N110" s="72"/>
      <c r="O110" s="72"/>
      <c r="P110" s="72"/>
      <c r="Q110" s="72"/>
      <c r="R110" s="72"/>
      <c r="S110" s="71"/>
      <c r="T110" s="72"/>
      <c r="U110" s="72"/>
      <c r="V110" s="72"/>
      <c r="W110" s="25"/>
      <c r="AA110" s="69"/>
      <c r="AC110" s="67" t="str">
        <f t="shared" si="1"/>
        <v/>
      </c>
      <c r="AD110" s="1" t="str">
        <f>IF(AND(AE109=1,AC110=""),1,"")</f>
        <v/>
      </c>
      <c r="AE110" s="1" t="str">
        <f>IF(AND(AE109=1,AD109=""),1,"")</f>
        <v/>
      </c>
    </row>
    <row r="111" spans="2:31" ht="27" customHeight="1" x14ac:dyDescent="0.25">
      <c r="B111" s="158">
        <v>49</v>
      </c>
      <c r="C111" s="159"/>
      <c r="D111" s="160"/>
      <c r="E111" s="141"/>
      <c r="F111" s="177"/>
      <c r="G111" s="142"/>
      <c r="H111" s="142"/>
      <c r="I111" s="65"/>
      <c r="J111" s="104" t="str">
        <f>IF(E111="","",LEN(E111)-LEN(SUBSTITUTE(SUBSTITUTE(E111," ",),"　",)))</f>
        <v/>
      </c>
      <c r="K111" s="104"/>
      <c r="L111" s="70"/>
      <c r="M111" s="71"/>
      <c r="N111" s="72"/>
      <c r="O111" s="72"/>
      <c r="P111" s="72"/>
      <c r="Q111" s="72"/>
      <c r="R111" s="72"/>
      <c r="S111" s="71"/>
      <c r="T111" s="72"/>
      <c r="U111" s="72"/>
      <c r="V111" s="72"/>
      <c r="W111" s="25"/>
      <c r="AA111" s="66" t="str">
        <f>C111&amp;G111</f>
        <v/>
      </c>
      <c r="AC111" s="67" t="str">
        <f t="shared" si="1"/>
        <v/>
      </c>
      <c r="AD111" s="67" t="str">
        <f>IF(F111="","",1)</f>
        <v/>
      </c>
      <c r="AE111" s="67" t="str">
        <f>IF(G111="","",1)</f>
        <v/>
      </c>
    </row>
    <row r="112" spans="2:31" ht="27" customHeight="1" x14ac:dyDescent="0.25">
      <c r="B112" s="158"/>
      <c r="C112" s="159"/>
      <c r="D112" s="161"/>
      <c r="E112" s="141"/>
      <c r="F112" s="178"/>
      <c r="G112" s="142"/>
      <c r="H112" s="142"/>
      <c r="I112" s="65"/>
      <c r="J112" s="1"/>
      <c r="K112" s="1"/>
      <c r="L112" s="70"/>
      <c r="M112" s="71"/>
      <c r="N112" s="72"/>
      <c r="O112" s="72"/>
      <c r="P112" s="72"/>
      <c r="Q112" s="72"/>
      <c r="R112" s="72"/>
      <c r="S112" s="71"/>
      <c r="T112" s="72"/>
      <c r="U112" s="72"/>
      <c r="V112" s="72"/>
      <c r="W112" s="25"/>
      <c r="AA112" s="69"/>
      <c r="AC112" s="67" t="str">
        <f t="shared" si="1"/>
        <v/>
      </c>
      <c r="AD112" s="1" t="str">
        <f>IF(AND(AE111=1,AC112=""),1,"")</f>
        <v/>
      </c>
      <c r="AE112" s="1" t="str">
        <f>IF(AND(AE111=1,AD111=""),1,"")</f>
        <v/>
      </c>
    </row>
    <row r="113" spans="2:31" ht="27" customHeight="1" x14ac:dyDescent="0.25">
      <c r="B113" s="158">
        <v>50</v>
      </c>
      <c r="C113" s="159"/>
      <c r="D113" s="160"/>
      <c r="E113" s="141"/>
      <c r="F113" s="177"/>
      <c r="G113" s="142"/>
      <c r="H113" s="142"/>
      <c r="I113" s="65"/>
      <c r="J113" s="104" t="str">
        <f>IF(E113="","",LEN(E113)-LEN(SUBSTITUTE(SUBSTITUTE(E113," ",),"　",)))</f>
        <v/>
      </c>
      <c r="K113" s="104"/>
      <c r="L113" s="70"/>
      <c r="M113" s="71"/>
      <c r="N113" s="71"/>
      <c r="O113" s="71"/>
      <c r="P113" s="72"/>
      <c r="Q113" s="72"/>
      <c r="R113" s="72"/>
      <c r="S113" s="71"/>
      <c r="T113" s="72"/>
      <c r="U113" s="72"/>
      <c r="V113" s="72"/>
      <c r="W113" s="25"/>
      <c r="AA113" s="66" t="str">
        <f>C113&amp;G113</f>
        <v/>
      </c>
      <c r="AC113" s="67" t="str">
        <f t="shared" si="1"/>
        <v/>
      </c>
      <c r="AD113" s="67" t="str">
        <f>IF(F113="","",1)</f>
        <v/>
      </c>
      <c r="AE113" s="67" t="str">
        <f>IF(G113="","",1)</f>
        <v/>
      </c>
    </row>
    <row r="114" spans="2:31" ht="27" customHeight="1" thickBot="1" x14ac:dyDescent="0.3">
      <c r="B114" s="162"/>
      <c r="C114" s="163"/>
      <c r="D114" s="214"/>
      <c r="E114" s="143"/>
      <c r="F114" s="208"/>
      <c r="G114" s="144"/>
      <c r="H114" s="144"/>
      <c r="I114" s="76"/>
      <c r="J114" s="1"/>
      <c r="K114" s="1"/>
      <c r="L114" s="70"/>
      <c r="M114" s="71"/>
      <c r="N114" s="71"/>
      <c r="O114" s="71"/>
      <c r="P114" s="72"/>
      <c r="Q114" s="72"/>
      <c r="R114" s="72"/>
      <c r="S114" s="71"/>
      <c r="T114" s="72"/>
      <c r="U114" s="72"/>
      <c r="V114" s="72"/>
      <c r="W114" s="25"/>
      <c r="AA114" s="69"/>
      <c r="AC114" s="67" t="str">
        <f t="shared" si="1"/>
        <v/>
      </c>
      <c r="AD114" s="1" t="str">
        <f>IF(AND(AE113=1,AC114=""),1,"")</f>
        <v/>
      </c>
      <c r="AE114" s="1" t="str">
        <f>IF(AND(AE113=1,AD113=""),1,"")</f>
        <v/>
      </c>
    </row>
    <row r="115" spans="2:31" ht="20.25" customHeight="1" x14ac:dyDescent="0.25">
      <c r="G115" s="125"/>
      <c r="L115" s="25"/>
      <c r="M115" s="26"/>
      <c r="N115" s="26"/>
      <c r="O115" s="26"/>
      <c r="P115" s="26"/>
      <c r="Q115" s="26"/>
      <c r="R115" s="26"/>
      <c r="S115" s="26"/>
      <c r="T115" s="26"/>
      <c r="U115" s="26"/>
      <c r="V115" s="26"/>
      <c r="W115" s="25"/>
    </row>
    <row r="116" spans="2:31" ht="20.25" customHeight="1" x14ac:dyDescent="0.25"/>
    <row r="117" spans="2:31" ht="20.25" customHeight="1" x14ac:dyDescent="0.25"/>
  </sheetData>
  <sheetProtection algorithmName="SHA-512" hashValue="NpAse03mrB5+TQ18AvBJDiVNVsyAH1fcWA3gE9DAYOky5HkdBN6O5BYZQ7Z7ZtslWnvfLHCANA1n36W7RduwxQ==" saltValue="aMHH+mm0PpsAqIuBnfyG9w==" spinCount="100000" sheet="1" objects="1" scenarios="1" selectLockedCells="1"/>
  <mergeCells count="228">
    <mergeCell ref="F113:F114"/>
    <mergeCell ref="F101:F102"/>
    <mergeCell ref="F103:F104"/>
    <mergeCell ref="F105:F106"/>
    <mergeCell ref="F107:F108"/>
    <mergeCell ref="F81:F82"/>
    <mergeCell ref="F43:F44"/>
    <mergeCell ref="F79:F80"/>
    <mergeCell ref="F45:F46"/>
    <mergeCell ref="F47:F48"/>
    <mergeCell ref="F77:F78"/>
    <mergeCell ref="F71:F72"/>
    <mergeCell ref="F73:F74"/>
    <mergeCell ref="F75:F76"/>
    <mergeCell ref="F59:F60"/>
    <mergeCell ref="F61:F62"/>
    <mergeCell ref="F89:F90"/>
    <mergeCell ref="F91:F92"/>
    <mergeCell ref="F93:F94"/>
    <mergeCell ref="F97:F98"/>
    <mergeCell ref="F99:F100"/>
    <mergeCell ref="F87:F88"/>
    <mergeCell ref="F95:F96"/>
    <mergeCell ref="F39:F40"/>
    <mergeCell ref="F41:F42"/>
    <mergeCell ref="F31:F32"/>
    <mergeCell ref="F29:F30"/>
    <mergeCell ref="F83:F84"/>
    <mergeCell ref="F85:F86"/>
    <mergeCell ref="F109:F110"/>
    <mergeCell ref="F111:F112"/>
    <mergeCell ref="F33:F34"/>
    <mergeCell ref="F53:F54"/>
    <mergeCell ref="F55:F56"/>
    <mergeCell ref="F57:F58"/>
    <mergeCell ref="F49:F50"/>
    <mergeCell ref="F51:F52"/>
    <mergeCell ref="F67:F68"/>
    <mergeCell ref="F69:F70"/>
    <mergeCell ref="F63:F64"/>
    <mergeCell ref="F65:F66"/>
    <mergeCell ref="F25:F26"/>
    <mergeCell ref="F27:F28"/>
    <mergeCell ref="F13:F14"/>
    <mergeCell ref="F11:F12"/>
    <mergeCell ref="F17:F18"/>
    <mergeCell ref="F19:F20"/>
    <mergeCell ref="F21:F22"/>
    <mergeCell ref="F35:F36"/>
    <mergeCell ref="F37:F38"/>
    <mergeCell ref="F23:F24"/>
    <mergeCell ref="G11:I11"/>
    <mergeCell ref="F4:G4"/>
    <mergeCell ref="B19:B20"/>
    <mergeCell ref="C19:C20"/>
    <mergeCell ref="D19:D20"/>
    <mergeCell ref="B17:B18"/>
    <mergeCell ref="D15:D16"/>
    <mergeCell ref="C17:C18"/>
    <mergeCell ref="D17:D18"/>
    <mergeCell ref="B7:C7"/>
    <mergeCell ref="D7:E7"/>
    <mergeCell ref="B1:F1"/>
    <mergeCell ref="D3:E3"/>
    <mergeCell ref="F3:G3"/>
    <mergeCell ref="G1:I1"/>
    <mergeCell ref="D6:I6"/>
    <mergeCell ref="H3:I3"/>
    <mergeCell ref="B3:C3"/>
    <mergeCell ref="F15:F16"/>
    <mergeCell ref="D5:E5"/>
    <mergeCell ref="D4:E4"/>
    <mergeCell ref="B8:C8"/>
    <mergeCell ref="D13:D14"/>
    <mergeCell ref="D11:D12"/>
    <mergeCell ref="B13:B14"/>
    <mergeCell ref="C13:C14"/>
    <mergeCell ref="B11:B12"/>
    <mergeCell ref="B15:B16"/>
    <mergeCell ref="C15:C16"/>
    <mergeCell ref="B4:C4"/>
    <mergeCell ref="B5:B6"/>
    <mergeCell ref="C11:C12"/>
    <mergeCell ref="G12:I12"/>
    <mergeCell ref="G5:I5"/>
    <mergeCell ref="H4:I4"/>
    <mergeCell ref="B27:B28"/>
    <mergeCell ref="C27:C28"/>
    <mergeCell ref="D27:D28"/>
    <mergeCell ref="B21:B22"/>
    <mergeCell ref="C21:C22"/>
    <mergeCell ref="D21:D22"/>
    <mergeCell ref="B23:B24"/>
    <mergeCell ref="C23:C24"/>
    <mergeCell ref="D23:D24"/>
    <mergeCell ref="B25:B26"/>
    <mergeCell ref="C25:C26"/>
    <mergeCell ref="D25:D26"/>
    <mergeCell ref="B29:B30"/>
    <mergeCell ref="C29:C30"/>
    <mergeCell ref="D29:D30"/>
    <mergeCell ref="B35:B36"/>
    <mergeCell ref="C35:C36"/>
    <mergeCell ref="D35:D36"/>
    <mergeCell ref="B31:B32"/>
    <mergeCell ref="C31:C32"/>
    <mergeCell ref="D31:D32"/>
    <mergeCell ref="B33:B34"/>
    <mergeCell ref="C33:C34"/>
    <mergeCell ref="D33:D34"/>
    <mergeCell ref="B51:B52"/>
    <mergeCell ref="C51:C52"/>
    <mergeCell ref="D51:D52"/>
    <mergeCell ref="B41:B42"/>
    <mergeCell ref="C41:C42"/>
    <mergeCell ref="D41:D42"/>
    <mergeCell ref="B37:B38"/>
    <mergeCell ref="C37:C38"/>
    <mergeCell ref="D37:D38"/>
    <mergeCell ref="B39:B40"/>
    <mergeCell ref="C39:C40"/>
    <mergeCell ref="D39:D40"/>
    <mergeCell ref="B43:B44"/>
    <mergeCell ref="C43:C44"/>
    <mergeCell ref="D43:D44"/>
    <mergeCell ref="D49:D50"/>
    <mergeCell ref="C49:C50"/>
    <mergeCell ref="B45:B46"/>
    <mergeCell ref="C45:C46"/>
    <mergeCell ref="D45:D46"/>
    <mergeCell ref="B47:B48"/>
    <mergeCell ref="C47:C48"/>
    <mergeCell ref="D47:D48"/>
    <mergeCell ref="B49:B50"/>
    <mergeCell ref="B53:B54"/>
    <mergeCell ref="C53:C54"/>
    <mergeCell ref="D53:D54"/>
    <mergeCell ref="B63:B64"/>
    <mergeCell ref="C63:C64"/>
    <mergeCell ref="D63:D64"/>
    <mergeCell ref="B55:B56"/>
    <mergeCell ref="C55:C56"/>
    <mergeCell ref="D55:D56"/>
    <mergeCell ref="B57:B58"/>
    <mergeCell ref="C57:C58"/>
    <mergeCell ref="D57:D58"/>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91:C92"/>
    <mergeCell ref="D91:D92"/>
    <mergeCell ref="D75:D76"/>
    <mergeCell ref="B77:B78"/>
    <mergeCell ref="C77:C78"/>
    <mergeCell ref="B79:B80"/>
    <mergeCell ref="C79:C80"/>
    <mergeCell ref="D79:D80"/>
    <mergeCell ref="D77:D78"/>
    <mergeCell ref="B75:B76"/>
    <mergeCell ref="C75:C76"/>
    <mergeCell ref="B81:B82"/>
    <mergeCell ref="C81:C82"/>
    <mergeCell ref="D81:D82"/>
    <mergeCell ref="B83:B84"/>
    <mergeCell ref="C83:C84"/>
    <mergeCell ref="D83:D84"/>
    <mergeCell ref="B85:B86"/>
    <mergeCell ref="B113:B114"/>
    <mergeCell ref="C113:C114"/>
    <mergeCell ref="D113:D114"/>
    <mergeCell ref="B109:B110"/>
    <mergeCell ref="C109:C110"/>
    <mergeCell ref="D109:D110"/>
    <mergeCell ref="B111:B112"/>
    <mergeCell ref="B95:B96"/>
    <mergeCell ref="C95:C96"/>
    <mergeCell ref="B107:B108"/>
    <mergeCell ref="C107:C108"/>
    <mergeCell ref="D107:D108"/>
    <mergeCell ref="D99:D100"/>
    <mergeCell ref="B103:B104"/>
    <mergeCell ref="B105:B106"/>
    <mergeCell ref="C105:C106"/>
    <mergeCell ref="D97:D98"/>
    <mergeCell ref="C111:C112"/>
    <mergeCell ref="D111:D112"/>
    <mergeCell ref="L3:T9"/>
    <mergeCell ref="B99:B100"/>
    <mergeCell ref="C99:C100"/>
    <mergeCell ref="C103:C104"/>
    <mergeCell ref="D103:D104"/>
    <mergeCell ref="D105:D106"/>
    <mergeCell ref="B101:B102"/>
    <mergeCell ref="C101:C102"/>
    <mergeCell ref="D101:D102"/>
    <mergeCell ref="D95:D96"/>
    <mergeCell ref="B93:B94"/>
    <mergeCell ref="C93:C94"/>
    <mergeCell ref="B97:B98"/>
    <mergeCell ref="C97:C98"/>
    <mergeCell ref="D93:D94"/>
    <mergeCell ref="C85:C86"/>
    <mergeCell ref="D85:D86"/>
    <mergeCell ref="D89:D90"/>
    <mergeCell ref="B89:B90"/>
    <mergeCell ref="C89:C90"/>
    <mergeCell ref="C87:C88"/>
    <mergeCell ref="D87:D88"/>
    <mergeCell ref="B87:B88"/>
    <mergeCell ref="B91:B92"/>
  </mergeCells>
  <phoneticPr fontId="2"/>
  <conditionalFormatting sqref="G12:I12">
    <cfRule type="containsText" dxfId="633" priority="236" operator="containsText" text="未">
      <formula>NOT(ISERROR(SEARCH("未",G12)))</formula>
    </cfRule>
    <cfRule type="containsText" dxfId="632" priority="237" operator="containsText" text="未">
      <formula>NOT(ISERROR(SEARCH("未",G12)))</formula>
    </cfRule>
    <cfRule type="containsText" dxfId="631" priority="238" operator="containsText" text="未">
      <formula>NOT(ISERROR(SEARCH("未",G12)))</formula>
    </cfRule>
  </conditionalFormatting>
  <conditionalFormatting sqref="G12:I12">
    <cfRule type="containsText" dxfId="630" priority="234" operator="containsText" text="未">
      <formula>NOT(ISERROR(SEARCH("未",G12)))</formula>
    </cfRule>
    <cfRule type="containsText" dxfId="629" priority="235" operator="containsText" text="未">
      <formula>NOT(ISERROR(SEARCH("未",G12)))</formula>
    </cfRule>
  </conditionalFormatting>
  <conditionalFormatting sqref="G12:I12">
    <cfRule type="containsText" dxfId="628" priority="232" operator="containsText" text="未入力">
      <formula>NOT(ISERROR(SEARCH("未入力",G12)))</formula>
    </cfRule>
    <cfRule type="containsText" dxfId="627" priority="233" operator="containsText" text="未入力">
      <formula>NOT(ISERROR(SEARCH("未入力",G12)))</formula>
    </cfRule>
  </conditionalFormatting>
  <conditionalFormatting sqref="C15:C114">
    <cfRule type="containsText" dxfId="626" priority="227" stopIfTrue="1" operator="containsText" text="女">
      <formula>NOT(ISERROR(SEARCH("女",C15)))</formula>
    </cfRule>
    <cfRule type="containsText" dxfId="625" priority="228" stopIfTrue="1" operator="containsText" text="男">
      <formula>NOT(ISERROR(SEARCH("男",C15)))</formula>
    </cfRule>
  </conditionalFormatting>
  <conditionalFormatting sqref="G7:I7">
    <cfRule type="expression" dxfId="624" priority="219" stopIfTrue="1">
      <formula>$G$7="参加制限を超えている種目があります"</formula>
    </cfRule>
  </conditionalFormatting>
  <conditionalFormatting sqref="N11:T11">
    <cfRule type="expression" dxfId="623" priority="218" stopIfTrue="1">
      <formula>$G$7="参加制限を超えている種目があります"</formula>
    </cfRule>
  </conditionalFormatting>
  <conditionalFormatting sqref="H4:I4">
    <cfRule type="expression" dxfId="622" priority="216" stopIfTrue="1">
      <formula>AND(D4&gt;0,D5&gt;0,H4="")</formula>
    </cfRule>
  </conditionalFormatting>
  <conditionalFormatting sqref="F4:G4">
    <cfRule type="expression" dxfId="621" priority="199" stopIfTrue="1">
      <formula>AND(D4&gt;0,D5&gt;0,F4="")</formula>
    </cfRule>
  </conditionalFormatting>
  <conditionalFormatting sqref="E16">
    <cfRule type="expression" dxfId="620" priority="148">
      <formula>$AD16=1</formula>
    </cfRule>
  </conditionalFormatting>
  <conditionalFormatting sqref="J15:K15">
    <cfRule type="cellIs" dxfId="619" priority="151" stopIfTrue="1" operator="notEqual">
      <formula>1</formula>
    </cfRule>
  </conditionalFormatting>
  <conditionalFormatting sqref="J17:K17 J19:K19 J21:K21 J23:K23 J25:K25 J27:K27 J29:K29 J31:K31 J33:K33 J35:K35 J37:K37 J39:K39 J41:K41 J43:K43 J45:K45 J47:K47 J49:K49 J51:K51 J53:K53 J55:K55 J57:K57 J59:K59 J61:K61 J63:K63 J65:K65 J67:K67 J69:K69 J71:K71 J73:K73 J75:K75 J77:K77 J79:K79 J81:K81 J83:K83 J85:K85 J87:K87 J89:K89 J91:K91 J93:K93 J95:K95 J97:K97 J99:K99 J101:K101 J103:K103 J105:K105 J107:K107 J109:K109 J111:K111 J113:K113">
    <cfRule type="cellIs" dxfId="618" priority="150" stopIfTrue="1" operator="notEqual">
      <formula>1</formula>
    </cfRule>
  </conditionalFormatting>
  <conditionalFormatting sqref="E15:H16">
    <cfRule type="expression" dxfId="617" priority="1881">
      <formula>$C$15="女子"</formula>
    </cfRule>
    <cfRule type="expression" dxfId="616" priority="149">
      <formula>$C$15="男子"</formula>
    </cfRule>
  </conditionalFormatting>
  <conditionalFormatting sqref="E18">
    <cfRule type="expression" dxfId="615" priority="145">
      <formula>$AD18=1</formula>
    </cfRule>
  </conditionalFormatting>
  <conditionalFormatting sqref="E17:H18">
    <cfRule type="expression" dxfId="614" priority="146">
      <formula>$C$17="男子"</formula>
    </cfRule>
    <cfRule type="expression" dxfId="613" priority="147">
      <formula>$C$17="女子"</formula>
    </cfRule>
  </conditionalFormatting>
  <conditionalFormatting sqref="E20">
    <cfRule type="expression" dxfId="612" priority="142">
      <formula>$AD20=1</formula>
    </cfRule>
  </conditionalFormatting>
  <conditionalFormatting sqref="E19:H20">
    <cfRule type="expression" dxfId="611" priority="143">
      <formula>$C$19="男子"</formula>
    </cfRule>
    <cfRule type="expression" dxfId="610" priority="144">
      <formula>$C$19="女子"</formula>
    </cfRule>
  </conditionalFormatting>
  <conditionalFormatting sqref="E22">
    <cfRule type="expression" dxfId="609" priority="139">
      <formula>$AD22=1</formula>
    </cfRule>
  </conditionalFormatting>
  <conditionalFormatting sqref="E21:H22">
    <cfRule type="expression" dxfId="608" priority="140">
      <formula>$C$21="男子"</formula>
    </cfRule>
    <cfRule type="expression" dxfId="607" priority="141">
      <formula>$C$21="女子"</formula>
    </cfRule>
  </conditionalFormatting>
  <conditionalFormatting sqref="E24">
    <cfRule type="expression" dxfId="606" priority="136">
      <formula>$AD24=1</formula>
    </cfRule>
  </conditionalFormatting>
  <conditionalFormatting sqref="E23:H24">
    <cfRule type="expression" dxfId="605" priority="137">
      <formula>$C$23="男子"</formula>
    </cfRule>
    <cfRule type="expression" dxfId="604" priority="138">
      <formula>$C$23="女子"</formula>
    </cfRule>
  </conditionalFormatting>
  <conditionalFormatting sqref="E26">
    <cfRule type="expression" dxfId="603" priority="133">
      <formula>$AD26=1</formula>
    </cfRule>
  </conditionalFormatting>
  <conditionalFormatting sqref="E25:H26">
    <cfRule type="expression" dxfId="602" priority="134">
      <formula>$C$25="男子"</formula>
    </cfRule>
    <cfRule type="expression" dxfId="601" priority="135">
      <formula>$C$25="女子"</formula>
    </cfRule>
  </conditionalFormatting>
  <conditionalFormatting sqref="E28">
    <cfRule type="expression" dxfId="600" priority="130">
      <formula>$AD28=1</formula>
    </cfRule>
  </conditionalFormatting>
  <conditionalFormatting sqref="E27:H28">
    <cfRule type="expression" dxfId="599" priority="131">
      <formula>$C$27="男子"</formula>
    </cfRule>
    <cfRule type="expression" dxfId="598" priority="132">
      <formula>$C$27="女子"</formula>
    </cfRule>
  </conditionalFormatting>
  <conditionalFormatting sqref="E30">
    <cfRule type="expression" dxfId="597" priority="127">
      <formula>$AD30=1</formula>
    </cfRule>
  </conditionalFormatting>
  <conditionalFormatting sqref="E29:H30">
    <cfRule type="expression" dxfId="596" priority="128">
      <formula>$C$29="男子"</formula>
    </cfRule>
    <cfRule type="expression" dxfId="595" priority="129">
      <formula>$C$29="女子"</formula>
    </cfRule>
  </conditionalFormatting>
  <conditionalFormatting sqref="E32">
    <cfRule type="expression" dxfId="594" priority="124">
      <formula>$AD32=1</formula>
    </cfRule>
  </conditionalFormatting>
  <conditionalFormatting sqref="E31:H32">
    <cfRule type="expression" dxfId="593" priority="125">
      <formula>$C$31="男子"</formula>
    </cfRule>
    <cfRule type="expression" dxfId="592" priority="126">
      <formula>$C$31="女子"</formula>
    </cfRule>
  </conditionalFormatting>
  <conditionalFormatting sqref="E34">
    <cfRule type="expression" dxfId="591" priority="121">
      <formula>$AD34=1</formula>
    </cfRule>
  </conditionalFormatting>
  <conditionalFormatting sqref="E33:H34">
    <cfRule type="expression" dxfId="590" priority="122">
      <formula>$C$33="男子"</formula>
    </cfRule>
    <cfRule type="expression" dxfId="589" priority="123">
      <formula>$C$33="女子"</formula>
    </cfRule>
  </conditionalFormatting>
  <conditionalFormatting sqref="E36">
    <cfRule type="expression" dxfId="588" priority="118">
      <formula>$AD36=1</formula>
    </cfRule>
  </conditionalFormatting>
  <conditionalFormatting sqref="E35:H36">
    <cfRule type="expression" dxfId="587" priority="119">
      <formula>$C$35="男子"</formula>
    </cfRule>
    <cfRule type="expression" dxfId="586" priority="120">
      <formula>$C$35="女子"</formula>
    </cfRule>
  </conditionalFormatting>
  <conditionalFormatting sqref="E38">
    <cfRule type="expression" dxfId="585" priority="115">
      <formula>$AD38=1</formula>
    </cfRule>
  </conditionalFormatting>
  <conditionalFormatting sqref="E37:H38">
    <cfRule type="expression" dxfId="584" priority="116">
      <formula>$C$37="男子"</formula>
    </cfRule>
    <cfRule type="expression" dxfId="583" priority="117">
      <formula>$C$37="女子"</formula>
    </cfRule>
  </conditionalFormatting>
  <conditionalFormatting sqref="E40">
    <cfRule type="expression" dxfId="582" priority="112">
      <formula>$AD40=1</formula>
    </cfRule>
  </conditionalFormatting>
  <conditionalFormatting sqref="E39:H40">
    <cfRule type="expression" dxfId="581" priority="113">
      <formula>$C$39="男子"</formula>
    </cfRule>
    <cfRule type="expression" dxfId="580" priority="114">
      <formula>$C$39="女子"</formula>
    </cfRule>
  </conditionalFormatting>
  <conditionalFormatting sqref="E42">
    <cfRule type="expression" dxfId="579" priority="109">
      <formula>$AD42=1</formula>
    </cfRule>
  </conditionalFormatting>
  <conditionalFormatting sqref="E41:H42">
    <cfRule type="expression" dxfId="578" priority="110">
      <formula>$C$41="男子"</formula>
    </cfRule>
    <cfRule type="expression" dxfId="577" priority="111">
      <formula>$C$41="女子"</formula>
    </cfRule>
  </conditionalFormatting>
  <conditionalFormatting sqref="E44">
    <cfRule type="expression" dxfId="576" priority="106">
      <formula>$AD44=1</formula>
    </cfRule>
  </conditionalFormatting>
  <conditionalFormatting sqref="E43:H44">
    <cfRule type="expression" dxfId="575" priority="107">
      <formula>$C$43="男子"</formula>
    </cfRule>
    <cfRule type="expression" dxfId="574" priority="108">
      <formula>$C$43="女子"</formula>
    </cfRule>
  </conditionalFormatting>
  <conditionalFormatting sqref="E46">
    <cfRule type="expression" dxfId="573" priority="103">
      <formula>$AD46=1</formula>
    </cfRule>
  </conditionalFormatting>
  <conditionalFormatting sqref="E45:H46">
    <cfRule type="expression" dxfId="572" priority="104">
      <formula>$C$45="男子"</formula>
    </cfRule>
    <cfRule type="expression" dxfId="571" priority="105">
      <formula>$C$45="女子"</formula>
    </cfRule>
  </conditionalFormatting>
  <conditionalFormatting sqref="E48">
    <cfRule type="expression" dxfId="570" priority="100">
      <formula>$AD48=1</formula>
    </cfRule>
  </conditionalFormatting>
  <conditionalFormatting sqref="E47:H48">
    <cfRule type="expression" dxfId="569" priority="101">
      <formula>$C$47="男子"</formula>
    </cfRule>
    <cfRule type="expression" dxfId="568" priority="102">
      <formula>$C$47="女子"</formula>
    </cfRule>
  </conditionalFormatting>
  <conditionalFormatting sqref="E50">
    <cfRule type="expression" dxfId="567" priority="97">
      <formula>$AD50=1</formula>
    </cfRule>
  </conditionalFormatting>
  <conditionalFormatting sqref="E49:H50">
    <cfRule type="expression" dxfId="566" priority="98">
      <formula>$C$49="男子"</formula>
    </cfRule>
    <cfRule type="expression" dxfId="565" priority="99">
      <formula>$C$49="女子"</formula>
    </cfRule>
  </conditionalFormatting>
  <conditionalFormatting sqref="E52">
    <cfRule type="expression" dxfId="564" priority="94">
      <formula>$AD52=1</formula>
    </cfRule>
  </conditionalFormatting>
  <conditionalFormatting sqref="E51:H52">
    <cfRule type="expression" dxfId="563" priority="95">
      <formula>$C$51="男子"</formula>
    </cfRule>
    <cfRule type="expression" dxfId="562" priority="96">
      <formula>$C$51="女子"</formula>
    </cfRule>
  </conditionalFormatting>
  <conditionalFormatting sqref="E54">
    <cfRule type="expression" dxfId="561" priority="91">
      <formula>$AD54=1</formula>
    </cfRule>
  </conditionalFormatting>
  <conditionalFormatting sqref="E53:H54">
    <cfRule type="expression" dxfId="560" priority="92">
      <formula>$C$53="男子"</formula>
    </cfRule>
    <cfRule type="expression" dxfId="559" priority="93">
      <formula>$C$53="女子"</formula>
    </cfRule>
  </conditionalFormatting>
  <conditionalFormatting sqref="E56">
    <cfRule type="expression" dxfId="558" priority="88">
      <formula>$AD56=1</formula>
    </cfRule>
  </conditionalFormatting>
  <conditionalFormatting sqref="E55:H56">
    <cfRule type="expression" dxfId="557" priority="89">
      <formula>$C$55="男子"</formula>
    </cfRule>
    <cfRule type="expression" dxfId="556" priority="90">
      <formula>$C$55="女子"</formula>
    </cfRule>
  </conditionalFormatting>
  <conditionalFormatting sqref="E58">
    <cfRule type="expression" dxfId="555" priority="85">
      <formula>$AD58=1</formula>
    </cfRule>
  </conditionalFormatting>
  <conditionalFormatting sqref="E57:H58">
    <cfRule type="expression" dxfId="554" priority="86">
      <formula>$C$57="男子"</formula>
    </cfRule>
    <cfRule type="expression" dxfId="553" priority="87">
      <formula>$C$57="女子"</formula>
    </cfRule>
  </conditionalFormatting>
  <conditionalFormatting sqref="E60">
    <cfRule type="expression" dxfId="552" priority="82">
      <formula>$AD60=1</formula>
    </cfRule>
  </conditionalFormatting>
  <conditionalFormatting sqref="E59:H60">
    <cfRule type="expression" dxfId="551" priority="83">
      <formula>$C$59="男子"</formula>
    </cfRule>
    <cfRule type="expression" dxfId="550" priority="84">
      <formula>$C$59="女子"</formula>
    </cfRule>
  </conditionalFormatting>
  <conditionalFormatting sqref="E62">
    <cfRule type="expression" dxfId="549" priority="79">
      <formula>$AD62=1</formula>
    </cfRule>
  </conditionalFormatting>
  <conditionalFormatting sqref="E61:H62">
    <cfRule type="expression" dxfId="548" priority="80">
      <formula>$C$61="男子"</formula>
    </cfRule>
    <cfRule type="expression" dxfId="547" priority="81">
      <formula>$C$61="女子"</formula>
    </cfRule>
  </conditionalFormatting>
  <conditionalFormatting sqref="E64">
    <cfRule type="expression" dxfId="546" priority="76">
      <formula>$AD64=1</formula>
    </cfRule>
  </conditionalFormatting>
  <conditionalFormatting sqref="E63:H64">
    <cfRule type="expression" dxfId="545" priority="77">
      <formula>$C$63="男子"</formula>
    </cfRule>
    <cfRule type="expression" dxfId="544" priority="78">
      <formula>$C$63="女子"</formula>
    </cfRule>
  </conditionalFormatting>
  <conditionalFormatting sqref="E66">
    <cfRule type="expression" dxfId="543" priority="73">
      <formula>$AD66=1</formula>
    </cfRule>
  </conditionalFormatting>
  <conditionalFormatting sqref="E65:H66">
    <cfRule type="expression" dxfId="542" priority="74">
      <formula>$C$65="男子"</formula>
    </cfRule>
    <cfRule type="expression" dxfId="541" priority="75">
      <formula>$C$65="女子"</formula>
    </cfRule>
  </conditionalFormatting>
  <conditionalFormatting sqref="E68">
    <cfRule type="expression" dxfId="540" priority="70">
      <formula>$AD68=1</formula>
    </cfRule>
  </conditionalFormatting>
  <conditionalFormatting sqref="E67:H68">
    <cfRule type="expression" dxfId="539" priority="71">
      <formula>$C$67="男子"</formula>
    </cfRule>
    <cfRule type="expression" dxfId="538" priority="72">
      <formula>$C$67="女子"</formula>
    </cfRule>
  </conditionalFormatting>
  <conditionalFormatting sqref="E70">
    <cfRule type="expression" dxfId="537" priority="67">
      <formula>$AD70=1</formula>
    </cfRule>
  </conditionalFormatting>
  <conditionalFormatting sqref="E69:H70">
    <cfRule type="expression" dxfId="536" priority="68">
      <formula>$C$69="男子"</formula>
    </cfRule>
    <cfRule type="expression" dxfId="535" priority="69">
      <formula>$C$69="女子"</formula>
    </cfRule>
  </conditionalFormatting>
  <conditionalFormatting sqref="E72">
    <cfRule type="expression" dxfId="534" priority="64">
      <formula>$AD72=1</formula>
    </cfRule>
  </conditionalFormatting>
  <conditionalFormatting sqref="E71:H72">
    <cfRule type="expression" dxfId="533" priority="65">
      <formula>$C$71="男子"</formula>
    </cfRule>
    <cfRule type="expression" dxfId="532" priority="66">
      <formula>$C$71="女子"</formula>
    </cfRule>
  </conditionalFormatting>
  <conditionalFormatting sqref="E74">
    <cfRule type="expression" dxfId="531" priority="61">
      <formula>$AD74=1</formula>
    </cfRule>
  </conditionalFormatting>
  <conditionalFormatting sqref="E73:H74">
    <cfRule type="expression" dxfId="530" priority="62">
      <formula>$C$73="男子"</formula>
    </cfRule>
    <cfRule type="expression" dxfId="529" priority="63">
      <formula>$C$73="女子"</formula>
    </cfRule>
  </conditionalFormatting>
  <conditionalFormatting sqref="E76">
    <cfRule type="expression" dxfId="528" priority="58">
      <formula>$AD76=1</formula>
    </cfRule>
  </conditionalFormatting>
  <conditionalFormatting sqref="E75:H76">
    <cfRule type="expression" dxfId="527" priority="59">
      <formula>$C$75="男子"</formula>
    </cfRule>
    <cfRule type="expression" dxfId="526" priority="60">
      <formula>$C$75="女子"</formula>
    </cfRule>
  </conditionalFormatting>
  <conditionalFormatting sqref="E78">
    <cfRule type="expression" dxfId="525" priority="55">
      <formula>$AD78=1</formula>
    </cfRule>
  </conditionalFormatting>
  <conditionalFormatting sqref="E77:H78">
    <cfRule type="expression" dxfId="524" priority="56">
      <formula>$C$77="男子"</formula>
    </cfRule>
    <cfRule type="expression" dxfId="523" priority="57">
      <formula>$C$77="女子"</formula>
    </cfRule>
  </conditionalFormatting>
  <conditionalFormatting sqref="E80">
    <cfRule type="expression" dxfId="522" priority="52">
      <formula>$AD80=1</formula>
    </cfRule>
  </conditionalFormatting>
  <conditionalFormatting sqref="E79:H80">
    <cfRule type="expression" dxfId="521" priority="53">
      <formula>$C$79="男子"</formula>
    </cfRule>
    <cfRule type="expression" dxfId="520" priority="54">
      <formula>$C$79="女子"</formula>
    </cfRule>
  </conditionalFormatting>
  <conditionalFormatting sqref="E82">
    <cfRule type="expression" dxfId="519" priority="49">
      <formula>$AD82=1</formula>
    </cfRule>
  </conditionalFormatting>
  <conditionalFormatting sqref="E81:H82">
    <cfRule type="expression" dxfId="518" priority="50">
      <formula>$C$81="男子"</formula>
    </cfRule>
    <cfRule type="expression" dxfId="517" priority="51">
      <formula>$C$81="女子"</formula>
    </cfRule>
  </conditionalFormatting>
  <conditionalFormatting sqref="E84">
    <cfRule type="expression" dxfId="516" priority="46">
      <formula>$AD84=1</formula>
    </cfRule>
  </conditionalFormatting>
  <conditionalFormatting sqref="E83:H84">
    <cfRule type="expression" dxfId="515" priority="47">
      <formula>$C$83="男子"</formula>
    </cfRule>
    <cfRule type="expression" dxfId="514" priority="48">
      <formula>$C$83="女子"</formula>
    </cfRule>
  </conditionalFormatting>
  <conditionalFormatting sqref="E86">
    <cfRule type="expression" dxfId="513" priority="43">
      <formula>$AD86=1</formula>
    </cfRule>
  </conditionalFormatting>
  <conditionalFormatting sqref="E85:H86">
    <cfRule type="expression" dxfId="512" priority="44">
      <formula>$C$85="男子"</formula>
    </cfRule>
    <cfRule type="expression" dxfId="511" priority="45">
      <formula>$C$85="女子"</formula>
    </cfRule>
  </conditionalFormatting>
  <conditionalFormatting sqref="E88">
    <cfRule type="expression" dxfId="510" priority="40">
      <formula>$AD88=1</formula>
    </cfRule>
  </conditionalFormatting>
  <conditionalFormatting sqref="E87:H88">
    <cfRule type="expression" dxfId="509" priority="41">
      <formula>$C$87="男子"</formula>
    </cfRule>
    <cfRule type="expression" dxfId="508" priority="42">
      <formula>$C$87="女子"</formula>
    </cfRule>
  </conditionalFormatting>
  <conditionalFormatting sqref="E90">
    <cfRule type="expression" dxfId="507" priority="37">
      <formula>$AD90=1</formula>
    </cfRule>
  </conditionalFormatting>
  <conditionalFormatting sqref="E89:H90">
    <cfRule type="expression" dxfId="506" priority="38">
      <formula>$C$89="男子"</formula>
    </cfRule>
    <cfRule type="expression" dxfId="505" priority="39">
      <formula>$C$89="女子"</formula>
    </cfRule>
  </conditionalFormatting>
  <conditionalFormatting sqref="E92">
    <cfRule type="expression" dxfId="504" priority="34">
      <formula>$AD92=1</formula>
    </cfRule>
  </conditionalFormatting>
  <conditionalFormatting sqref="E91:H92">
    <cfRule type="expression" dxfId="503" priority="35">
      <formula>$C$91="男子"</formula>
    </cfRule>
    <cfRule type="expression" dxfId="502" priority="36">
      <formula>$C$91="女子"</formula>
    </cfRule>
  </conditionalFormatting>
  <conditionalFormatting sqref="E94">
    <cfRule type="expression" dxfId="501" priority="31">
      <formula>$AD94=1</formula>
    </cfRule>
  </conditionalFormatting>
  <conditionalFormatting sqref="E93:H94">
    <cfRule type="expression" dxfId="500" priority="32">
      <formula>$C$93="男子"</formula>
    </cfRule>
    <cfRule type="expression" dxfId="499" priority="33">
      <formula>$C$93="女子"</formula>
    </cfRule>
  </conditionalFormatting>
  <conditionalFormatting sqref="E96">
    <cfRule type="expression" dxfId="498" priority="28">
      <formula>$AD96=1</formula>
    </cfRule>
  </conditionalFormatting>
  <conditionalFormatting sqref="E95:H96">
    <cfRule type="expression" dxfId="497" priority="29">
      <formula>$C$95="男子"</formula>
    </cfRule>
    <cfRule type="expression" dxfId="496" priority="30">
      <formula>$C$95="女子"</formula>
    </cfRule>
  </conditionalFormatting>
  <conditionalFormatting sqref="E98">
    <cfRule type="expression" dxfId="495" priority="25">
      <formula>$AD98=1</formula>
    </cfRule>
  </conditionalFormatting>
  <conditionalFormatting sqref="E97:H98">
    <cfRule type="expression" dxfId="494" priority="26">
      <formula>$C$97="男子"</formula>
    </cfRule>
    <cfRule type="expression" dxfId="493" priority="27">
      <formula>$C$97="女子"</formula>
    </cfRule>
  </conditionalFormatting>
  <conditionalFormatting sqref="E100">
    <cfRule type="expression" dxfId="492" priority="22">
      <formula>$AD100=1</formula>
    </cfRule>
  </conditionalFormatting>
  <conditionalFormatting sqref="E99:H100">
    <cfRule type="expression" dxfId="491" priority="23">
      <formula>$C$99="男子"</formula>
    </cfRule>
    <cfRule type="expression" dxfId="490" priority="24">
      <formula>$C$99="女子"</formula>
    </cfRule>
  </conditionalFormatting>
  <conditionalFormatting sqref="E102">
    <cfRule type="expression" dxfId="489" priority="19">
      <formula>$AD102=1</formula>
    </cfRule>
  </conditionalFormatting>
  <conditionalFormatting sqref="E101:H102">
    <cfRule type="expression" dxfId="488" priority="20">
      <formula>$C$101="男子"</formula>
    </cfRule>
    <cfRule type="expression" dxfId="487" priority="21">
      <formula>$C$101="女子"</formula>
    </cfRule>
  </conditionalFormatting>
  <conditionalFormatting sqref="E104">
    <cfRule type="expression" dxfId="486" priority="16">
      <formula>$AD104=1</formula>
    </cfRule>
  </conditionalFormatting>
  <conditionalFormatting sqref="E103:H104">
    <cfRule type="expression" dxfId="485" priority="17">
      <formula>$C$103="男子"</formula>
    </cfRule>
    <cfRule type="expression" dxfId="484" priority="18">
      <formula>$C$103="女子"</formula>
    </cfRule>
  </conditionalFormatting>
  <conditionalFormatting sqref="E106">
    <cfRule type="expression" dxfId="483" priority="13">
      <formula>$AD106=1</formula>
    </cfRule>
  </conditionalFormatting>
  <conditionalFormatting sqref="E105:H106">
    <cfRule type="expression" dxfId="482" priority="14">
      <formula>$C$105="男子"</formula>
    </cfRule>
    <cfRule type="expression" dxfId="481" priority="15">
      <formula>$C$105="女子"</formula>
    </cfRule>
  </conditionalFormatting>
  <conditionalFormatting sqref="E108">
    <cfRule type="expression" dxfId="480" priority="10">
      <formula>$AD108=1</formula>
    </cfRule>
  </conditionalFormatting>
  <conditionalFormatting sqref="E107:H108">
    <cfRule type="expression" dxfId="479" priority="11">
      <formula>$C$107="男子"</formula>
    </cfRule>
    <cfRule type="expression" dxfId="478" priority="12">
      <formula>$C$107="女子"</formula>
    </cfRule>
  </conditionalFormatting>
  <conditionalFormatting sqref="E110">
    <cfRule type="expression" dxfId="477" priority="7">
      <formula>$AD110=1</formula>
    </cfRule>
  </conditionalFormatting>
  <conditionalFormatting sqref="E109:H110">
    <cfRule type="expression" dxfId="476" priority="8">
      <formula>$C$109="男子"</formula>
    </cfRule>
    <cfRule type="expression" dxfId="475" priority="9">
      <formula>$C$109="女子"</formula>
    </cfRule>
  </conditionalFormatting>
  <conditionalFormatting sqref="E112">
    <cfRule type="expression" dxfId="474" priority="4">
      <formula>$AD112=1</formula>
    </cfRule>
  </conditionalFormatting>
  <conditionalFormatting sqref="E111:H112">
    <cfRule type="expression" dxfId="473" priority="5">
      <formula>$C$111="男子"</formula>
    </cfRule>
    <cfRule type="expression" dxfId="472" priority="6">
      <formula>$C$111="女子"</formula>
    </cfRule>
  </conditionalFormatting>
  <conditionalFormatting sqref="E114">
    <cfRule type="expression" dxfId="471" priority="1">
      <formula>$AD114=1</formula>
    </cfRule>
  </conditionalFormatting>
  <conditionalFormatting sqref="E113:H114">
    <cfRule type="expression" dxfId="470" priority="2">
      <formula>$C$113="男子"</formula>
    </cfRule>
    <cfRule type="expression" dxfId="469" priority="3">
      <formula>$C$113="女子"</formula>
    </cfRule>
  </conditionalFormatting>
  <dataValidations count="18">
    <dataValidation type="list" allowBlank="1" showInputMessage="1" showErrorMessage="1" sqref="I81 I79 I89 I77 I75 I85 I93 I43 I51 I47 I41 I49 I39 I45 I37 I35 I53 I113 I63 I31 I27 I21 I19 I29 I17 I25 I71 I33 I67 G13 I61 I59 I69 I57 I55 I65 I73 I103 I91 I111 I107 I101 I99 I109 I97 I95 I105 I83 I23 I15 I87"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12 E18 E20 E22 E24 E26 E28 E30 E32 E34 E36 E38 E40 E42 E44 E46 E48 E50 E52 E54 E56 E58 E60 E62 E64 E66 E68 E70 E72 E74 E76 E78 E80 E82 E84 E86 E88 E90 E92 E94 E96 E98 E100 E102 E104 E106 E108 E110"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$M$12:$N$12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性別</formula1>
    </dataValidation>
    <dataValidation imeMode="hiragana" allowBlank="1" showInputMessage="1" showErrorMessage="1" sqref="E113 E17 E19 E21 E23 E25 E27 E29 E31 E33 E35 E37 E39 E41 E43 E45 E47 E49 E51 E53 E55 E57 E59 E61 E63 E65 E67 E69 E71 E73 E75 E77 E79 E81 E83 E85 E87 E89 E91 E93 E95 E97 E99 E101 E103 E105 E107 E109 E111 E15" xr:uid="{00000000-0002-0000-0100-000008000000}"/>
    <dataValidation imeMode="disabled" allowBlank="1" showInputMessage="1" showErrorMessage="1"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xr:uid="{00000000-0002-0000-0100-000009000000}"/>
    <dataValidation allowBlank="1" showInputMessage="1" showErrorMessage="1" promptTitle="注意事項" prompt="所属名称はプログラムや賞状等に反映されます。_x000a_「小」や「小学校」は不要です。入力しないでください。" sqref="F4:G4" xr:uid="{00000000-0002-0000-0100-00000A000000}"/>
    <dataValidation imeMode="halfKatakana" allowBlank="1" showInputMessage="1" showErrorMessage="1" promptTitle="注意事項" prompt="半角ｶﾀｶﾅで入力して下さい。_x000a_(漢字･ひらがなは不可)_x000a_「ｼｮｳ」や「ｼｮｳｶﾞｯｺｳ」は不要です。入力しないで下さい。" sqref="H4:I4" xr:uid="{00000000-0002-0000-0100-00000B000000}"/>
    <dataValidation imeMode="halfKatakana" allowBlank="1" showInputMessage="1" showErrorMessage="1" promptTitle="注意事項" prompt="姓と名の間に空白１つにして下さい。_x000a_（2つ以上入れないで下さい）" sqref="E16" xr:uid="{00000000-0002-0000-0100-00000C000000}"/>
    <dataValidation type="list" allowBlank="1" showInputMessage="1" showErrorMessage="1" sqref="B4:C4" xr:uid="{00000000-0002-0000-0100-00000D000000}">
      <formula1>$V$19:$V$23</formula1>
    </dataValidation>
    <dataValidation type="list" allowBlank="1" showInputMessage="1" showErrorMessage="1" sqref="C19:C20" xr:uid="{00000000-0002-0000-0100-00000E000000}">
      <formula1>$X$18:$Z$18</formula1>
    </dataValidation>
    <dataValidation type="list" allowBlank="1" showInputMessage="1" showErrorMessage="1" sqref="F15:F114" xr:uid="{00000000-0002-0000-0100-00000F000000}">
      <formula1>$W$19:$W$21</formula1>
    </dataValidation>
    <dataValidation type="list" imeMode="disabled" allowBlank="1" showInputMessage="1" showErrorMessage="1" sqref="G15 G113 G111 G109 G107 G105 G103 G101 G99 G97 G95 G93 G91 G89 G87 G85 G83 G81 G79 G77 G75 G73 G71 G69 G67 G65 G63 G61 G59 G57 G55 G53 G51 G49 G47 G45 G43 G41 G39 G37 G35 G33 G31 G29 G27 G25 G23 G21 G19 G17" xr:uid="{00000000-0002-0000-0100-000010000000}">
      <formula1>IF(F15=4,$X$19,IF(F15=5,$Y$19:$Y$24,IF(F15=6,$Z$19:$Z$24,"")))</formula1>
    </dataValidation>
    <dataValidation type="list" imeMode="disabled" allowBlank="1" showInputMessage="1" showErrorMessage="1" sqref="H15 H113 H111 H109 H107 H105 H103 H101 H99 H97 H95 H93 H91 H89 H87 H85 H83 H81 H79 H77 H75 H73 H71 H69 H67 H65 H63 H61 H59 H57 H55 H53 H51 H49 H47 H45 H43 H41 H39 H37 H35 H33 H31 H29 H27 H25 H23 H21 H19 H17" xr:uid="{00000000-0002-0000-0100-000011000000}">
      <formula1>IF(F15=4,$X$19,IF(F15=5,$Y$19:$Y$24,IF(F15=6,$Z$19:$Z$24,"")))</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 sqref="G7"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AD70"/>
  <sheetViews>
    <sheetView showGridLines="0" zoomScale="90" zoomScaleNormal="90" zoomScaleSheetLayoutView="80" workbookViewId="0">
      <selection activeCell="B13" sqref="B13"/>
    </sheetView>
  </sheetViews>
  <sheetFormatPr defaultColWidth="9" defaultRowHeight="15" x14ac:dyDescent="0.25"/>
  <cols>
    <col min="1" max="1" width="2.1328125" style="1" customWidth="1"/>
    <col min="2" max="2" width="12.265625" style="112" customWidth="1"/>
    <col min="3" max="3" width="16.59765625" style="1" customWidth="1"/>
    <col min="4" max="4" width="7" style="2" customWidth="1"/>
    <col min="5" max="5" width="16.86328125" style="1" customWidth="1"/>
    <col min="6" max="6" width="7" style="2" customWidth="1"/>
    <col min="7" max="7" width="16.86328125" style="1" customWidth="1"/>
    <col min="8" max="8" width="7" style="2" customWidth="1"/>
    <col min="9" max="9" width="16.86328125" style="1" customWidth="1"/>
    <col min="10" max="10" width="1.73046875" style="1" customWidth="1"/>
    <col min="11" max="14" width="9" style="1"/>
    <col min="15" max="15" width="9" style="1" customWidth="1"/>
    <col min="16" max="16" width="9" style="1"/>
    <col min="17" max="17" width="9" style="1" hidden="1" customWidth="1"/>
    <col min="18" max="29" width="6.46484375" style="1" hidden="1" customWidth="1"/>
    <col min="30" max="30" width="9" style="1" hidden="1" customWidth="1"/>
    <col min="31" max="40" width="9" style="1" customWidth="1"/>
    <col min="41" max="16384" width="9" style="1"/>
  </cols>
  <sheetData>
    <row r="1" spans="1:29" ht="25.5" customHeight="1" thickBot="1" x14ac:dyDescent="0.3">
      <c r="B1" s="166" t="str">
        <f>個人種目申込一覧表!B1</f>
        <v>第6回大北・安曇野市小学生陸上競技大会</v>
      </c>
      <c r="C1" s="166"/>
      <c r="D1" s="166"/>
      <c r="E1" s="166"/>
      <c r="F1" s="166"/>
      <c r="G1" s="2"/>
      <c r="H1" s="115" t="s">
        <v>108</v>
      </c>
      <c r="I1" s="115"/>
      <c r="W1" s="21" t="s">
        <v>105</v>
      </c>
      <c r="Z1" s="21"/>
      <c r="AA1" s="21"/>
      <c r="AB1" s="21"/>
      <c r="AC1" s="20"/>
    </row>
    <row r="2" spans="1:29" ht="8.25" customHeight="1" thickTop="1" thickBot="1" x14ac:dyDescent="0.3">
      <c r="C2" s="2"/>
      <c r="G2" s="2"/>
      <c r="I2" s="2"/>
      <c r="W2" s="2" t="s">
        <v>132</v>
      </c>
      <c r="X2" s="133" t="s">
        <v>132</v>
      </c>
      <c r="Y2" s="2"/>
      <c r="Z2" s="2"/>
      <c r="AA2" s="2"/>
      <c r="AB2" s="2"/>
    </row>
    <row r="3" spans="1:29" ht="25.5" customHeight="1" x14ac:dyDescent="0.25">
      <c r="C3" s="3" t="s">
        <v>33</v>
      </c>
      <c r="K3" s="149" t="s">
        <v>125</v>
      </c>
      <c r="L3" s="150"/>
      <c r="M3" s="150"/>
      <c r="N3" s="150"/>
      <c r="O3" s="150"/>
      <c r="P3" s="151"/>
      <c r="W3" s="2">
        <v>5</v>
      </c>
      <c r="X3" s="2">
        <v>6</v>
      </c>
      <c r="Z3" s="2"/>
      <c r="AA3" s="2"/>
      <c r="AB3" s="2"/>
    </row>
    <row r="4" spans="1:29" ht="6" customHeight="1" thickBot="1" x14ac:dyDescent="0.3">
      <c r="K4" s="152"/>
      <c r="L4" s="153"/>
      <c r="M4" s="153"/>
      <c r="N4" s="153"/>
      <c r="O4" s="153"/>
      <c r="P4" s="154"/>
      <c r="W4" s="2" t="s">
        <v>24</v>
      </c>
      <c r="X4" s="2" t="s">
        <v>25</v>
      </c>
      <c r="Y4" s="19" t="s">
        <v>101</v>
      </c>
      <c r="Z4" s="2" t="s">
        <v>26</v>
      </c>
      <c r="AA4" s="2" t="s">
        <v>27</v>
      </c>
      <c r="AB4" s="2" t="s">
        <v>28</v>
      </c>
      <c r="AC4" s="2" t="s">
        <v>29</v>
      </c>
    </row>
    <row r="5" spans="1:29" ht="27" customHeight="1" x14ac:dyDescent="0.25">
      <c r="C5" s="4" t="s">
        <v>8</v>
      </c>
      <c r="D5" s="5"/>
      <c r="E5" s="4" t="s">
        <v>57</v>
      </c>
      <c r="G5" s="4" t="s">
        <v>56</v>
      </c>
      <c r="I5" s="4" t="s">
        <v>9</v>
      </c>
      <c r="K5" s="152"/>
      <c r="L5" s="153"/>
      <c r="M5" s="153"/>
      <c r="N5" s="153"/>
      <c r="O5" s="153"/>
      <c r="P5" s="154"/>
    </row>
    <row r="6" spans="1:29" ht="27" customHeight="1" thickBot="1" x14ac:dyDescent="0.3">
      <c r="C6" s="6">
        <f>COUNTA(E10,E15,E20,E25,E30,E35,E40,E45,E50,E55,E60,E65)</f>
        <v>0</v>
      </c>
      <c r="D6" s="5"/>
      <c r="E6" s="7">
        <f>SUM(V10+V15+V20+V25+V30+V35+V40+V45+V50+V55+V60+V65)</f>
        <v>0</v>
      </c>
      <c r="G6" s="8">
        <f>個人種目申込一覧表!E9</f>
        <v>700</v>
      </c>
      <c r="I6" s="9">
        <f>E6*G6</f>
        <v>0</v>
      </c>
      <c r="K6" s="152"/>
      <c r="L6" s="153"/>
      <c r="M6" s="153"/>
      <c r="N6" s="153"/>
      <c r="O6" s="153"/>
      <c r="P6" s="154"/>
      <c r="W6" s="2" t="s">
        <v>105</v>
      </c>
    </row>
    <row r="7" spans="1:29" ht="6" customHeight="1" thickBot="1" x14ac:dyDescent="0.3">
      <c r="K7" s="152"/>
      <c r="L7" s="153"/>
      <c r="M7" s="153"/>
      <c r="N7" s="153"/>
      <c r="O7" s="153"/>
      <c r="P7" s="154"/>
      <c r="W7" s="1">
        <v>5</v>
      </c>
      <c r="X7" s="1">
        <v>5</v>
      </c>
      <c r="Y7" s="1">
        <v>4</v>
      </c>
    </row>
    <row r="8" spans="1:29" ht="36" customHeight="1" thickBot="1" x14ac:dyDescent="0.3">
      <c r="D8" s="77" t="s">
        <v>66</v>
      </c>
      <c r="E8" s="10" t="s">
        <v>7</v>
      </c>
      <c r="F8" s="78" t="s">
        <v>66</v>
      </c>
      <c r="G8" s="10" t="s">
        <v>7</v>
      </c>
      <c r="H8" s="78" t="s">
        <v>66</v>
      </c>
      <c r="I8" s="11" t="s">
        <v>7</v>
      </c>
      <c r="K8" s="155"/>
      <c r="L8" s="156"/>
      <c r="M8" s="156"/>
      <c r="N8" s="156"/>
      <c r="O8" s="156"/>
      <c r="P8" s="157"/>
      <c r="W8" s="1">
        <v>6</v>
      </c>
      <c r="X8" s="1">
        <v>6</v>
      </c>
      <c r="Y8" s="1">
        <v>5</v>
      </c>
    </row>
    <row r="9" spans="1:29" ht="6" customHeight="1" thickBot="1" x14ac:dyDescent="0.3">
      <c r="A9" s="12"/>
      <c r="B9" s="113"/>
      <c r="C9" s="13"/>
      <c r="D9" s="14"/>
      <c r="E9" s="12"/>
      <c r="F9" s="14"/>
      <c r="G9" s="12"/>
      <c r="H9" s="14"/>
      <c r="I9" s="12"/>
      <c r="J9" s="12"/>
    </row>
    <row r="10" spans="1:29" ht="27" customHeight="1" x14ac:dyDescent="0.25">
      <c r="B10" s="15" t="s">
        <v>14</v>
      </c>
      <c r="C10" s="16" t="s">
        <v>15</v>
      </c>
      <c r="D10" s="136"/>
      <c r="E10" s="225"/>
      <c r="F10" s="137"/>
      <c r="G10" s="225"/>
      <c r="H10" s="137"/>
      <c r="I10" s="230"/>
      <c r="K10" s="104" t="str">
        <f>IF(E10="","",LEN(E10)-LEN(SUBSTITUTE(SUBSTITUTE(E10," ",),"　",)))</f>
        <v/>
      </c>
      <c r="L10" s="105"/>
      <c r="M10" s="104" t="str">
        <f>IF(G10="","",LEN(G10)-LEN(SUBSTITUTE(SUBSTITUTE(G10," ",),"　",)))</f>
        <v/>
      </c>
      <c r="N10" s="105"/>
      <c r="O10" s="104" t="str">
        <f>IF(I10="","",LEN(I10)-LEN(SUBSTITUTE(SUBSTITUTE(I10," ",),"　",)))</f>
        <v/>
      </c>
      <c r="P10" s="105"/>
      <c r="R10" s="17" t="str">
        <f>IF(E10="","",B11&amp;C11&amp;B13)</f>
        <v/>
      </c>
      <c r="S10" s="1">
        <f>IF(R10="",1,R10)</f>
        <v>1</v>
      </c>
      <c r="T10" s="1">
        <f>IF(ISERROR(VLOOKUP(S10,$R$9:R9,1,FALSE)),0,VLOOKUP(S10,$R$9:R9,1,FALSE))</f>
        <v>0</v>
      </c>
      <c r="V10" s="20">
        <f>COUNTA(E10,G10,I10,E12,G12,I12)</f>
        <v>0</v>
      </c>
    </row>
    <row r="11" spans="1:29" ht="27" customHeight="1" thickBot="1" x14ac:dyDescent="0.3">
      <c r="B11" s="134" t="s">
        <v>105</v>
      </c>
      <c r="C11" s="140" t="s">
        <v>131</v>
      </c>
      <c r="D11" s="226"/>
      <c r="E11" s="227"/>
      <c r="F11" s="228"/>
      <c r="G11" s="227"/>
      <c r="H11" s="228"/>
      <c r="I11" s="229"/>
      <c r="K11" s="106"/>
      <c r="L11" s="106"/>
      <c r="M11" s="106"/>
      <c r="N11" s="106"/>
      <c r="O11" s="106"/>
      <c r="W11" s="1">
        <f>IF(E10="",0,1)</f>
        <v>0</v>
      </c>
    </row>
    <row r="12" spans="1:29" ht="27" customHeight="1" x14ac:dyDescent="0.25">
      <c r="B12" s="109"/>
      <c r="C12" s="15" t="s">
        <v>13</v>
      </c>
      <c r="D12" s="138"/>
      <c r="E12" s="126"/>
      <c r="F12" s="139"/>
      <c r="G12" s="126"/>
      <c r="H12" s="139"/>
      <c r="I12" s="127"/>
      <c r="K12" s="104" t="str">
        <f>IF(E12="","",LEN(E12)-LEN(SUBSTITUTE(SUBSTITUTE(E12," ",),"　",)))</f>
        <v/>
      </c>
      <c r="L12" s="105"/>
      <c r="M12" s="104" t="str">
        <f>IF(G12="","",LEN(G12)-LEN(SUBSTITUTE(SUBSTITUTE(G12," ",),"　",)))</f>
        <v/>
      </c>
      <c r="N12" s="105"/>
      <c r="O12" s="104" t="str">
        <f>IF(I12="","",LEN(I12)-LEN(SUBSTITUTE(SUBSTITUTE(I12," ",),"　",)))</f>
        <v/>
      </c>
      <c r="P12" s="105"/>
    </row>
    <row r="13" spans="1:29" ht="27" customHeight="1" thickBot="1" x14ac:dyDescent="0.3">
      <c r="B13" s="114"/>
      <c r="C13" s="111"/>
      <c r="D13" s="128"/>
      <c r="E13" s="129"/>
      <c r="F13" s="130"/>
      <c r="G13" s="131"/>
      <c r="H13" s="130"/>
      <c r="I13" s="132"/>
      <c r="K13" s="106"/>
      <c r="L13" s="106"/>
      <c r="M13" s="106"/>
      <c r="N13" s="106"/>
      <c r="O13" s="106"/>
    </row>
    <row r="14" spans="1:29" ht="6" customHeight="1" thickBot="1" x14ac:dyDescent="0.3">
      <c r="B14" s="21"/>
      <c r="C14" s="20"/>
      <c r="D14" s="21"/>
      <c r="E14" s="20"/>
    </row>
    <row r="15" spans="1:29" ht="27" customHeight="1" x14ac:dyDescent="0.25">
      <c r="B15" s="15" t="s">
        <v>14</v>
      </c>
      <c r="C15" s="16" t="s">
        <v>15</v>
      </c>
      <c r="D15" s="136"/>
      <c r="E15" s="225"/>
      <c r="F15" s="137"/>
      <c r="G15" s="225"/>
      <c r="H15" s="137"/>
      <c r="I15" s="230"/>
      <c r="K15" s="104" t="str">
        <f>IF(E15="","",LEN(E15)-LEN(SUBSTITUTE(SUBSTITUTE(E15," ",),"　",)))</f>
        <v/>
      </c>
      <c r="L15" s="105"/>
      <c r="M15" s="104" t="str">
        <f>IF(G15="","",LEN(G15)-LEN(SUBSTITUTE(SUBSTITUTE(G15," ",),"　",)))</f>
        <v/>
      </c>
      <c r="N15" s="105"/>
      <c r="O15" s="104" t="str">
        <f>IF(I15="","",LEN(I15)-LEN(SUBSTITUTE(SUBSTITUTE(I15," ",),"　",)))</f>
        <v/>
      </c>
      <c r="P15" s="105"/>
      <c r="R15" s="17" t="str">
        <f>IF(E15="","",B16&amp;C16&amp;B18)</f>
        <v/>
      </c>
      <c r="S15" s="1">
        <f>IF(R15="",1,R15)</f>
        <v>1</v>
      </c>
      <c r="T15" s="1">
        <f>IF(ISERROR(VLOOKUP(S15,$R$9:R14,1,FALSE)),0,VLOOKUP(S15,$R$9:R14,1,FALSE))</f>
        <v>0</v>
      </c>
      <c r="V15" s="1">
        <f>COUNTA(E15,G15,I15,E17,G17,I17)</f>
        <v>0</v>
      </c>
    </row>
    <row r="16" spans="1:29" ht="27" customHeight="1" thickBot="1" x14ac:dyDescent="0.3">
      <c r="B16" s="110" t="s">
        <v>105</v>
      </c>
      <c r="C16" s="140" t="s">
        <v>131</v>
      </c>
      <c r="D16" s="226"/>
      <c r="E16" s="227"/>
      <c r="F16" s="228"/>
      <c r="G16" s="227"/>
      <c r="H16" s="228"/>
      <c r="I16" s="229"/>
      <c r="K16" s="106"/>
      <c r="L16" s="106"/>
      <c r="M16" s="106"/>
      <c r="N16" s="106"/>
      <c r="O16" s="106"/>
      <c r="W16" s="1">
        <f>IF(E15="",0,1)</f>
        <v>0</v>
      </c>
      <c r="X16" s="1">
        <f>IF(B18="",1,0)</f>
        <v>1</v>
      </c>
      <c r="Y16" s="1">
        <f>W16+X16</f>
        <v>1</v>
      </c>
      <c r="Z16" s="1">
        <f>IF(X16=Y16,1,"")</f>
        <v>1</v>
      </c>
      <c r="AA16" s="1" t="str">
        <f>IF(B18="","",IF(Z16=1,B18,""))</f>
        <v/>
      </c>
    </row>
    <row r="17" spans="2:30" ht="27" customHeight="1" x14ac:dyDescent="0.25">
      <c r="B17" s="18"/>
      <c r="C17" s="15" t="s">
        <v>13</v>
      </c>
      <c r="D17" s="138"/>
      <c r="E17" s="126"/>
      <c r="F17" s="139"/>
      <c r="G17" s="126"/>
      <c r="H17" s="139"/>
      <c r="I17" s="127"/>
      <c r="K17" s="104" t="str">
        <f>IF(E17="","",LEN(E17)-LEN(SUBSTITUTE(SUBSTITUTE(E17," ",),"　",)))</f>
        <v/>
      </c>
      <c r="L17" s="105"/>
      <c r="M17" s="104" t="str">
        <f>IF(G17="","",LEN(G17)-LEN(SUBSTITUTE(SUBSTITUTE(G17," ",),"　",)))</f>
        <v/>
      </c>
      <c r="N17" s="105"/>
      <c r="O17" s="104" t="str">
        <f>IF(I17="","",LEN(I17)-LEN(SUBSTITUTE(SUBSTITUTE(I17," ",),"　",)))</f>
        <v/>
      </c>
      <c r="P17" s="105"/>
    </row>
    <row r="18" spans="2:30" ht="27" customHeight="1" thickBot="1" x14ac:dyDescent="0.3">
      <c r="B18" s="114"/>
      <c r="C18" s="111"/>
      <c r="D18" s="128"/>
      <c r="E18" s="129"/>
      <c r="F18" s="130"/>
      <c r="G18" s="131"/>
      <c r="H18" s="130"/>
      <c r="I18" s="132"/>
      <c r="K18" s="209" t="str">
        <f>IF(Y16=2,"チーム枝記号がついていません","")</f>
        <v/>
      </c>
      <c r="L18" s="209"/>
      <c r="M18" s="209"/>
      <c r="N18" s="209"/>
      <c r="O18" s="209"/>
      <c r="P18" s="209"/>
    </row>
    <row r="19" spans="2:30" ht="6" customHeight="1" thickBot="1" x14ac:dyDescent="0.3">
      <c r="B19" s="21"/>
      <c r="C19" s="20"/>
      <c r="D19" s="21"/>
      <c r="E19" s="20"/>
    </row>
    <row r="20" spans="2:30" ht="27" customHeight="1" x14ac:dyDescent="0.25">
      <c r="B20" s="15" t="s">
        <v>14</v>
      </c>
      <c r="C20" s="16" t="s">
        <v>15</v>
      </c>
      <c r="D20" s="136"/>
      <c r="E20" s="225"/>
      <c r="F20" s="137"/>
      <c r="G20" s="225"/>
      <c r="H20" s="137"/>
      <c r="I20" s="230"/>
      <c r="K20" s="104" t="str">
        <f>IF(E20="","",LEN(E20)-LEN(SUBSTITUTE(SUBSTITUTE(E20," ",),"　",)))</f>
        <v/>
      </c>
      <c r="L20" s="105"/>
      <c r="M20" s="104" t="str">
        <f>IF(G20="","",LEN(G20)-LEN(SUBSTITUTE(SUBSTITUTE(G20," ",),"　",)))</f>
        <v/>
      </c>
      <c r="N20" s="105"/>
      <c r="O20" s="104" t="str">
        <f>IF(I20="","",LEN(I20)-LEN(SUBSTITUTE(SUBSTITUTE(I20," ",),"　",)))</f>
        <v/>
      </c>
      <c r="P20" s="105"/>
      <c r="R20" s="17" t="str">
        <f>IF(E20="","",B21&amp;C21&amp;B23)</f>
        <v/>
      </c>
      <c r="S20" s="1">
        <f>IF(R20="",1,R20)</f>
        <v>1</v>
      </c>
      <c r="T20" s="1">
        <f>IF(ISERROR(VLOOKUP(S20,$R$9:R19,1,FALSE)),0,VLOOKUP(S20,$R$9:R19,1,FALSE))</f>
        <v>0</v>
      </c>
      <c r="V20" s="1">
        <f>COUNTA(E20,G20,I20,E22,G22,I22)</f>
        <v>0</v>
      </c>
    </row>
    <row r="21" spans="2:30" ht="27" customHeight="1" thickBot="1" x14ac:dyDescent="0.3">
      <c r="B21" s="110" t="s">
        <v>105</v>
      </c>
      <c r="C21" s="140" t="s">
        <v>131</v>
      </c>
      <c r="D21" s="226"/>
      <c r="E21" s="227"/>
      <c r="F21" s="228"/>
      <c r="G21" s="227"/>
      <c r="H21" s="228"/>
      <c r="I21" s="229"/>
      <c r="K21" s="106"/>
      <c r="L21" s="106"/>
      <c r="M21" s="106"/>
      <c r="N21" s="106"/>
      <c r="O21" s="106"/>
      <c r="W21" s="1">
        <f>IF(E20="",0,1)</f>
        <v>0</v>
      </c>
      <c r="X21" s="1">
        <f>IF(B23="",1,0)</f>
        <v>1</v>
      </c>
      <c r="Y21" s="1">
        <f>W21+X21</f>
        <v>1</v>
      </c>
      <c r="Z21" s="1">
        <f>IF(X21=Y21,1,"")</f>
        <v>1</v>
      </c>
      <c r="AA21" s="1" t="str">
        <f>IF(B23="","",IF(Z21=1,B23,""))</f>
        <v/>
      </c>
    </row>
    <row r="22" spans="2:30" ht="27" customHeight="1" x14ac:dyDescent="0.25">
      <c r="B22" s="18"/>
      <c r="C22" s="15" t="s">
        <v>13</v>
      </c>
      <c r="D22" s="138"/>
      <c r="E22" s="126"/>
      <c r="F22" s="139"/>
      <c r="G22" s="126"/>
      <c r="H22" s="139"/>
      <c r="I22" s="127"/>
      <c r="K22" s="104" t="str">
        <f>IF(E22="","",LEN(E22)-LEN(SUBSTITUTE(SUBSTITUTE(E22," ",),"　",)))</f>
        <v/>
      </c>
      <c r="L22" s="105"/>
      <c r="M22" s="104" t="str">
        <f>IF(G22="","",LEN(G22)-LEN(SUBSTITUTE(SUBSTITUTE(G22," ",),"　",)))</f>
        <v/>
      </c>
      <c r="N22" s="105"/>
      <c r="O22" s="104" t="str">
        <f>IF(I22="","",LEN(I22)-LEN(SUBSTITUTE(SUBSTITUTE(I22," ",),"　",)))</f>
        <v/>
      </c>
      <c r="P22" s="105"/>
    </row>
    <row r="23" spans="2:30" ht="27.75" customHeight="1" thickBot="1" x14ac:dyDescent="0.3">
      <c r="B23" s="114"/>
      <c r="C23" s="111"/>
      <c r="D23" s="128"/>
      <c r="E23" s="129"/>
      <c r="F23" s="130"/>
      <c r="G23" s="131"/>
      <c r="H23" s="130"/>
      <c r="I23" s="132"/>
      <c r="K23" s="209" t="str">
        <f>IF(Y21=2,"チーム枝記号がついていません","")</f>
        <v/>
      </c>
      <c r="L23" s="209"/>
      <c r="M23" s="209"/>
      <c r="N23" s="209"/>
      <c r="O23" s="209"/>
      <c r="P23" s="209"/>
    </row>
    <row r="24" spans="2:30" ht="6" customHeight="1" thickBot="1" x14ac:dyDescent="0.3">
      <c r="B24" s="21"/>
      <c r="C24" s="20"/>
      <c r="D24" s="21"/>
      <c r="E24" s="20"/>
    </row>
    <row r="25" spans="2:30" ht="27" customHeight="1" x14ac:dyDescent="0.25">
      <c r="B25" s="15" t="s">
        <v>14</v>
      </c>
      <c r="C25" s="16" t="s">
        <v>15</v>
      </c>
      <c r="D25" s="136"/>
      <c r="E25" s="225"/>
      <c r="F25" s="137"/>
      <c r="G25" s="225"/>
      <c r="H25" s="137"/>
      <c r="I25" s="230"/>
      <c r="K25" s="104" t="str">
        <f>IF(E25="","",LEN(E25)-LEN(SUBSTITUTE(SUBSTITUTE(E25," ",),"　",)))</f>
        <v/>
      </c>
      <c r="L25" s="105"/>
      <c r="M25" s="104" t="str">
        <f>IF(G25="","",LEN(G25)-LEN(SUBSTITUTE(SUBSTITUTE(G25," ",),"　",)))</f>
        <v/>
      </c>
      <c r="N25" s="105"/>
      <c r="O25" s="104" t="str">
        <f>IF(I25="","",LEN(I25)-LEN(SUBSTITUTE(SUBSTITUTE(I25," ",),"　",)))</f>
        <v/>
      </c>
      <c r="P25" s="105"/>
      <c r="R25" s="17" t="str">
        <f>IF(E25="","",B26&amp;C26&amp;B28)</f>
        <v/>
      </c>
      <c r="S25" s="1">
        <f>IF(R25="",1,R25)</f>
        <v>1</v>
      </c>
      <c r="T25" s="1">
        <f>IF(ISERROR(VLOOKUP(S25,$R$9:R24,1,FALSE)),0,VLOOKUP(S25,$R$9:R24,1,FALSE))</f>
        <v>0</v>
      </c>
      <c r="V25" s="1">
        <f>COUNTA(E25,G25,I25,E27,G27,I27)</f>
        <v>0</v>
      </c>
      <c r="W25" s="25"/>
      <c r="X25" s="25"/>
      <c r="Y25" s="25"/>
      <c r="Z25" s="25"/>
      <c r="AA25" s="25"/>
      <c r="AB25" s="25"/>
      <c r="AC25" s="25"/>
      <c r="AD25" s="25"/>
    </row>
    <row r="26" spans="2:30" ht="27" customHeight="1" thickBot="1" x14ac:dyDescent="0.3">
      <c r="B26" s="110" t="s">
        <v>105</v>
      </c>
      <c r="C26" s="140" t="s">
        <v>131</v>
      </c>
      <c r="D26" s="226"/>
      <c r="E26" s="227"/>
      <c r="F26" s="228"/>
      <c r="G26" s="227"/>
      <c r="H26" s="228"/>
      <c r="I26" s="229"/>
      <c r="K26" s="106"/>
      <c r="L26" s="106"/>
      <c r="M26" s="106"/>
      <c r="N26" s="106"/>
      <c r="O26" s="106"/>
      <c r="W26" s="1">
        <f>IF(E25="",0,1)</f>
        <v>0</v>
      </c>
      <c r="X26" s="1">
        <f>IF(B28="",1,0)</f>
        <v>1</v>
      </c>
      <c r="Y26" s="1">
        <f>W26+X26</f>
        <v>1</v>
      </c>
      <c r="AA26" s="1" t="str">
        <f>IF(B28="","",IF(Z26=1,B28,""))</f>
        <v/>
      </c>
      <c r="AB26" s="25"/>
      <c r="AC26" s="25"/>
      <c r="AD26" s="25"/>
    </row>
    <row r="27" spans="2:30" ht="27" customHeight="1" x14ac:dyDescent="0.25">
      <c r="B27" s="18"/>
      <c r="C27" s="15" t="s">
        <v>13</v>
      </c>
      <c r="D27" s="138"/>
      <c r="E27" s="126"/>
      <c r="F27" s="139"/>
      <c r="G27" s="126"/>
      <c r="H27" s="139"/>
      <c r="I27" s="127"/>
      <c r="K27" s="104" t="str">
        <f>IF(E27="","",LEN(E27)-LEN(SUBSTITUTE(SUBSTITUTE(E27," ",),"　",)))</f>
        <v/>
      </c>
      <c r="L27" s="105"/>
      <c r="M27" s="104" t="str">
        <f>IF(G27="","",LEN(G27)-LEN(SUBSTITUTE(SUBSTITUTE(G27," ",),"　",)))</f>
        <v/>
      </c>
      <c r="N27" s="105"/>
      <c r="O27" s="104" t="str">
        <f>IF(I27="","",LEN(I27)-LEN(SUBSTITUTE(SUBSTITUTE(I27," ",),"　",)))</f>
        <v/>
      </c>
      <c r="P27" s="105"/>
      <c r="W27" s="25"/>
      <c r="X27" s="25"/>
      <c r="Y27" s="25"/>
      <c r="Z27" s="25"/>
      <c r="AA27" s="25"/>
      <c r="AB27" s="25"/>
      <c r="AC27" s="25"/>
      <c r="AD27" s="25"/>
    </row>
    <row r="28" spans="2:30" ht="27.75" customHeight="1" thickBot="1" x14ac:dyDescent="0.3">
      <c r="B28" s="114"/>
      <c r="C28" s="108"/>
      <c r="D28" s="128"/>
      <c r="E28" s="129"/>
      <c r="F28" s="130"/>
      <c r="G28" s="131"/>
      <c r="H28" s="130"/>
      <c r="I28" s="132"/>
      <c r="K28" s="209" t="str">
        <f>IF(Y26=2,"チーム枝記号がついていません","")</f>
        <v/>
      </c>
      <c r="L28" s="209"/>
      <c r="M28" s="209"/>
      <c r="N28" s="209"/>
      <c r="O28" s="209"/>
      <c r="P28" s="209"/>
      <c r="W28" s="25"/>
      <c r="X28" s="25"/>
      <c r="Y28" s="25"/>
      <c r="Z28" s="25"/>
      <c r="AA28" s="25"/>
      <c r="AB28" s="25"/>
      <c r="AC28" s="25"/>
      <c r="AD28" s="25"/>
    </row>
    <row r="29" spans="2:30" ht="6" customHeight="1" thickBot="1" x14ac:dyDescent="0.3">
      <c r="B29" s="21"/>
      <c r="C29" s="20"/>
      <c r="D29" s="21"/>
      <c r="E29" s="20"/>
      <c r="F29" s="107"/>
      <c r="H29" s="107"/>
      <c r="W29" s="25"/>
      <c r="X29" s="25"/>
      <c r="Y29" s="25"/>
      <c r="Z29" s="25"/>
      <c r="AA29" s="25"/>
      <c r="AB29" s="25"/>
      <c r="AC29" s="25"/>
      <c r="AD29" s="25"/>
    </row>
    <row r="30" spans="2:30" ht="27" customHeight="1" x14ac:dyDescent="0.25">
      <c r="B30" s="15" t="s">
        <v>14</v>
      </c>
      <c r="C30" s="16" t="s">
        <v>15</v>
      </c>
      <c r="D30" s="136"/>
      <c r="E30" s="225"/>
      <c r="F30" s="137"/>
      <c r="G30" s="225"/>
      <c r="H30" s="137"/>
      <c r="I30" s="230"/>
      <c r="K30" s="104" t="str">
        <f>IF(E30="","",LEN(E30)-LEN(SUBSTITUTE(SUBSTITUTE(E30," ",),"　",)))</f>
        <v/>
      </c>
      <c r="L30" s="105"/>
      <c r="M30" s="104" t="str">
        <f>IF(G30="","",LEN(G30)-LEN(SUBSTITUTE(SUBSTITUTE(G30," ",),"　",)))</f>
        <v/>
      </c>
      <c r="N30" s="105"/>
      <c r="O30" s="104" t="str">
        <f>IF(I30="","",LEN(I30)-LEN(SUBSTITUTE(SUBSTITUTE(I30," ",),"　",)))</f>
        <v/>
      </c>
      <c r="P30" s="105"/>
      <c r="R30" s="17" t="str">
        <f>IF(E30="","",B31&amp;C31&amp;B33)</f>
        <v/>
      </c>
      <c r="S30" s="1">
        <f>IF(R30="",1,R30)</f>
        <v>1</v>
      </c>
      <c r="T30" s="1">
        <f>IF(ISERROR(VLOOKUP(S30,$R$9:R29,1,FALSE)),0,VLOOKUP(S30,$R$9:R29,1,FALSE))</f>
        <v>0</v>
      </c>
      <c r="V30" s="1">
        <f>COUNTA(E30,G30,I30,E32,G32,I32)</f>
        <v>0</v>
      </c>
      <c r="X30" s="25"/>
      <c r="Y30" s="25"/>
      <c r="Z30" s="25"/>
      <c r="AA30" s="25"/>
      <c r="AB30" s="25"/>
      <c r="AC30" s="25"/>
      <c r="AD30" s="25"/>
    </row>
    <row r="31" spans="2:30" ht="27" customHeight="1" thickBot="1" x14ac:dyDescent="0.3">
      <c r="B31" s="110" t="s">
        <v>105</v>
      </c>
      <c r="C31" s="140" t="s">
        <v>131</v>
      </c>
      <c r="D31" s="226"/>
      <c r="E31" s="227"/>
      <c r="F31" s="228"/>
      <c r="G31" s="227"/>
      <c r="H31" s="228"/>
      <c r="I31" s="229"/>
      <c r="K31" s="106"/>
      <c r="L31" s="106"/>
      <c r="M31" s="106"/>
      <c r="N31" s="106"/>
      <c r="O31" s="106"/>
      <c r="W31" s="1">
        <f>IF(E30="",0,1)</f>
        <v>0</v>
      </c>
      <c r="X31" s="1">
        <f>IF(B33="",1,0)</f>
        <v>1</v>
      </c>
      <c r="Y31" s="1">
        <f>W31+X31</f>
        <v>1</v>
      </c>
      <c r="Z31" s="1">
        <f>IF(X31=Y31,1,"")</f>
        <v>1</v>
      </c>
      <c r="AA31" s="1" t="str">
        <f>IF(B33="","",IF(Z31=1,B33,""))</f>
        <v/>
      </c>
      <c r="AB31" s="25"/>
      <c r="AC31" s="25"/>
      <c r="AD31" s="25"/>
    </row>
    <row r="32" spans="2:30" ht="27" customHeight="1" x14ac:dyDescent="0.25">
      <c r="B32" s="18"/>
      <c r="C32" s="15" t="s">
        <v>13</v>
      </c>
      <c r="D32" s="138"/>
      <c r="E32" s="126"/>
      <c r="F32" s="139"/>
      <c r="G32" s="126"/>
      <c r="H32" s="139"/>
      <c r="I32" s="127"/>
      <c r="K32" s="104" t="str">
        <f>IF(E32="","",LEN(E32)-LEN(SUBSTITUTE(SUBSTITUTE(E32," ",),"　",)))</f>
        <v/>
      </c>
      <c r="L32" s="105"/>
      <c r="M32" s="104" t="str">
        <f>IF(G32="","",LEN(G32)-LEN(SUBSTITUTE(SUBSTITUTE(G32," ",),"　",)))</f>
        <v/>
      </c>
      <c r="N32" s="105"/>
      <c r="O32" s="104" t="str">
        <f>IF(I32="","",LEN(I32)-LEN(SUBSTITUTE(SUBSTITUTE(I32," ",),"　",)))</f>
        <v/>
      </c>
      <c r="P32" s="105"/>
      <c r="W32" s="25"/>
      <c r="X32" s="25"/>
      <c r="Y32" s="25"/>
      <c r="Z32" s="25"/>
      <c r="AA32" s="25"/>
      <c r="AB32" s="25"/>
      <c r="AC32" s="25"/>
      <c r="AD32" s="25"/>
    </row>
    <row r="33" spans="2:30" ht="27.75" customHeight="1" thickBot="1" x14ac:dyDescent="0.3">
      <c r="B33" s="114"/>
      <c r="C33" s="111"/>
      <c r="D33" s="128"/>
      <c r="E33" s="129"/>
      <c r="F33" s="130"/>
      <c r="G33" s="131"/>
      <c r="H33" s="130"/>
      <c r="I33" s="132"/>
      <c r="K33" s="209" t="str">
        <f>IF(Y31=2,"チーム枝記号がついていません","")</f>
        <v/>
      </c>
      <c r="L33" s="209"/>
      <c r="M33" s="209"/>
      <c r="N33" s="209"/>
      <c r="O33" s="209"/>
      <c r="P33" s="209"/>
      <c r="W33" s="25"/>
      <c r="X33" s="25"/>
      <c r="Y33" s="25"/>
      <c r="Z33" s="25"/>
      <c r="AA33" s="25"/>
      <c r="AB33" s="25"/>
      <c r="AC33" s="25"/>
      <c r="AD33" s="25"/>
    </row>
    <row r="34" spans="2:30" ht="6" customHeight="1" thickBot="1" x14ac:dyDescent="0.3">
      <c r="B34" s="21"/>
      <c r="C34" s="20"/>
      <c r="D34" s="21"/>
      <c r="E34" s="20"/>
      <c r="F34" s="107"/>
      <c r="H34" s="107"/>
      <c r="W34" s="25"/>
      <c r="X34" s="25"/>
      <c r="Y34" s="25"/>
      <c r="Z34" s="25"/>
      <c r="AA34" s="25"/>
      <c r="AB34" s="25"/>
      <c r="AC34" s="25"/>
      <c r="AD34" s="25"/>
    </row>
    <row r="35" spans="2:30" ht="27" customHeight="1" x14ac:dyDescent="0.25">
      <c r="B35" s="15" t="s">
        <v>14</v>
      </c>
      <c r="C35" s="16" t="s">
        <v>15</v>
      </c>
      <c r="D35" s="136"/>
      <c r="E35" s="225"/>
      <c r="F35" s="137"/>
      <c r="G35" s="225"/>
      <c r="H35" s="137"/>
      <c r="I35" s="230"/>
      <c r="K35" s="104" t="str">
        <f>IF(E35="","",LEN(E35)-LEN(SUBSTITUTE(SUBSTITUTE(E35," ",),"　",)))</f>
        <v/>
      </c>
      <c r="L35" s="105"/>
      <c r="M35" s="104" t="str">
        <f>IF(G35="","",LEN(G35)-LEN(SUBSTITUTE(SUBSTITUTE(G35," ",),"　",)))</f>
        <v/>
      </c>
      <c r="N35" s="105"/>
      <c r="O35" s="104" t="str">
        <f>IF(I35="","",LEN(I35)-LEN(SUBSTITUTE(SUBSTITUTE(I35," ",),"　",)))</f>
        <v/>
      </c>
      <c r="P35" s="105"/>
      <c r="R35" s="17" t="str">
        <f>IF(E35="","",B36&amp;C36&amp;B38)</f>
        <v/>
      </c>
      <c r="S35" s="1">
        <f>IF(R35="",1,R35)</f>
        <v>1</v>
      </c>
      <c r="T35" s="1">
        <f>IF(ISERROR(VLOOKUP(S35,$R$9:R34,1,FALSE)),0,VLOOKUP(S35,$R$9:R34,1,FALSE))</f>
        <v>0</v>
      </c>
      <c r="V35" s="1">
        <f>COUNTA(E35,G35,I35,E37,G37,I37)</f>
        <v>0</v>
      </c>
      <c r="W35" s="25"/>
      <c r="X35" s="25"/>
      <c r="Y35" s="25"/>
      <c r="Z35" s="25"/>
      <c r="AA35" s="25"/>
      <c r="AB35" s="25"/>
      <c r="AC35" s="25"/>
      <c r="AD35" s="25"/>
    </row>
    <row r="36" spans="2:30" ht="27" customHeight="1" thickBot="1" x14ac:dyDescent="0.3">
      <c r="B36" s="110" t="s">
        <v>105</v>
      </c>
      <c r="C36" s="140" t="s">
        <v>131</v>
      </c>
      <c r="D36" s="226"/>
      <c r="E36" s="227"/>
      <c r="F36" s="228"/>
      <c r="G36" s="227"/>
      <c r="H36" s="228"/>
      <c r="I36" s="229"/>
      <c r="K36" s="106"/>
      <c r="L36" s="106"/>
      <c r="M36" s="106"/>
      <c r="N36" s="106"/>
      <c r="O36" s="106"/>
      <c r="W36" s="1">
        <f>IF(E35="",0,1)</f>
        <v>0</v>
      </c>
      <c r="X36" s="1">
        <f>IF(B38="",1,0)</f>
        <v>1</v>
      </c>
      <c r="Y36" s="1">
        <f>W36+X36</f>
        <v>1</v>
      </c>
      <c r="Z36" s="1">
        <f>IF(X36=Y36,1,"")</f>
        <v>1</v>
      </c>
      <c r="AA36" s="1" t="str">
        <f>IF(B38="","",IF(Z36=1,B38,""))</f>
        <v/>
      </c>
      <c r="AB36" s="25"/>
      <c r="AC36" s="25"/>
      <c r="AD36" s="25"/>
    </row>
    <row r="37" spans="2:30" ht="27" customHeight="1" x14ac:dyDescent="0.25">
      <c r="B37" s="18"/>
      <c r="C37" s="15" t="s">
        <v>13</v>
      </c>
      <c r="D37" s="138"/>
      <c r="E37" s="126"/>
      <c r="F37" s="139"/>
      <c r="G37" s="126"/>
      <c r="H37" s="139"/>
      <c r="I37" s="127"/>
      <c r="K37" s="104" t="str">
        <f>IF(E37="","",LEN(E37)-LEN(SUBSTITUTE(SUBSTITUTE(E37," ",),"　",)))</f>
        <v/>
      </c>
      <c r="L37" s="105"/>
      <c r="M37" s="104" t="str">
        <f>IF(G37="","",LEN(G37)-LEN(SUBSTITUTE(SUBSTITUTE(G37," ",),"　",)))</f>
        <v/>
      </c>
      <c r="N37" s="105"/>
      <c r="O37" s="104" t="str">
        <f>IF(I37="","",LEN(I37)-LEN(SUBSTITUTE(SUBSTITUTE(I37," ",),"　",)))</f>
        <v/>
      </c>
      <c r="P37" s="105"/>
      <c r="W37" s="25"/>
      <c r="X37" s="25"/>
      <c r="Y37" s="25"/>
      <c r="Z37" s="25"/>
      <c r="AA37" s="25"/>
      <c r="AB37" s="25"/>
      <c r="AC37" s="25"/>
      <c r="AD37" s="25"/>
    </row>
    <row r="38" spans="2:30" ht="27.75" customHeight="1" thickBot="1" x14ac:dyDescent="0.3">
      <c r="B38" s="114"/>
      <c r="C38" s="111"/>
      <c r="D38" s="128"/>
      <c r="E38" s="129"/>
      <c r="F38" s="130"/>
      <c r="G38" s="131"/>
      <c r="H38" s="130"/>
      <c r="I38" s="132"/>
      <c r="K38" s="209" t="str">
        <f>IF(Y36=2,"チーム枝記号がついていません","")</f>
        <v/>
      </c>
      <c r="L38" s="209"/>
      <c r="M38" s="209"/>
      <c r="N38" s="209"/>
      <c r="O38" s="209"/>
      <c r="P38" s="209"/>
      <c r="W38" s="25"/>
      <c r="X38" s="25"/>
      <c r="Y38" s="25"/>
      <c r="Z38" s="25"/>
      <c r="AA38" s="25"/>
      <c r="AB38" s="25"/>
      <c r="AC38" s="25"/>
      <c r="AD38" s="25"/>
    </row>
    <row r="39" spans="2:30" ht="6" customHeight="1" x14ac:dyDescent="0.25">
      <c r="B39" s="21"/>
      <c r="C39" s="20"/>
      <c r="D39" s="21"/>
      <c r="E39" s="20"/>
      <c r="F39" s="107"/>
      <c r="H39" s="107"/>
      <c r="W39" s="25"/>
      <c r="X39" s="25"/>
      <c r="Y39" s="25"/>
      <c r="Z39" s="25"/>
      <c r="AA39" s="25"/>
      <c r="AB39" s="25"/>
      <c r="AC39" s="25"/>
      <c r="AD39" s="25"/>
    </row>
    <row r="40" spans="2:30" ht="27" customHeight="1" x14ac:dyDescent="0.25">
      <c r="B40" s="23"/>
      <c r="C40" s="23"/>
      <c r="D40" s="22"/>
      <c r="E40" s="80"/>
      <c r="F40" s="22"/>
      <c r="G40" s="80"/>
      <c r="H40" s="22"/>
      <c r="I40" s="80"/>
      <c r="R40" s="17" t="str">
        <f>IF(E40="","",B41&amp;C41&amp;B43)</f>
        <v/>
      </c>
      <c r="S40" s="1">
        <f>IF(R40="",1,R40)</f>
        <v>1</v>
      </c>
      <c r="T40" s="1">
        <f>IF(ISERROR(VLOOKUP(S40,$R$9:R39,1,FALSE)),0,VLOOKUP(S40,$R$9:R39,1,FALSE))</f>
        <v>0</v>
      </c>
      <c r="V40" s="1">
        <f>COUNTA(E40,G40,I40,E42,G42,I42)</f>
        <v>0</v>
      </c>
      <c r="W40" s="25"/>
      <c r="X40" s="25"/>
      <c r="Y40" s="25"/>
      <c r="Z40" s="25"/>
      <c r="AA40" s="25"/>
      <c r="AB40" s="25"/>
      <c r="AC40" s="25"/>
      <c r="AD40" s="25"/>
    </row>
    <row r="41" spans="2:30" ht="27" customHeight="1" x14ac:dyDescent="0.25">
      <c r="B41" s="23"/>
      <c r="C41" s="23"/>
      <c r="D41" s="22"/>
      <c r="E41" s="80"/>
      <c r="F41" s="22"/>
      <c r="G41" s="80"/>
      <c r="H41" s="22"/>
      <c r="I41" s="80"/>
      <c r="W41" s="1">
        <f>IF(E40="",0,1)</f>
        <v>0</v>
      </c>
      <c r="X41" s="1">
        <f>IF(B43="",1,0)</f>
        <v>1</v>
      </c>
      <c r="Y41" s="1">
        <f>W41+X41</f>
        <v>1</v>
      </c>
      <c r="Z41" s="1">
        <f>IF(X41=Y41,1,"")</f>
        <v>1</v>
      </c>
      <c r="AA41" s="25"/>
      <c r="AB41" s="25"/>
      <c r="AC41" s="25"/>
      <c r="AD41" s="25"/>
    </row>
    <row r="42" spans="2:30" ht="27" customHeight="1" x14ac:dyDescent="0.25">
      <c r="B42" s="81"/>
      <c r="C42" s="23"/>
      <c r="D42" s="22"/>
      <c r="E42" s="80"/>
      <c r="F42" s="22"/>
      <c r="G42" s="80"/>
      <c r="H42" s="22"/>
      <c r="I42" s="80"/>
      <c r="W42" s="25"/>
      <c r="X42" s="25"/>
      <c r="Y42" s="25"/>
      <c r="Z42" s="25"/>
      <c r="AA42" s="25"/>
      <c r="AB42" s="25"/>
      <c r="AC42" s="25"/>
      <c r="AD42" s="25"/>
    </row>
    <row r="43" spans="2:30" ht="27.75" customHeight="1" x14ac:dyDescent="0.25">
      <c r="B43" s="82"/>
      <c r="C43" s="82"/>
      <c r="D43" s="22"/>
      <c r="E43" s="80"/>
      <c r="F43" s="22"/>
      <c r="G43" s="80"/>
      <c r="H43" s="22"/>
      <c r="I43" s="80"/>
      <c r="W43" s="25"/>
      <c r="X43" s="25"/>
      <c r="Y43" s="25"/>
      <c r="Z43" s="25"/>
      <c r="AA43" s="25"/>
      <c r="AB43" s="25"/>
      <c r="AC43" s="25"/>
      <c r="AD43" s="25"/>
    </row>
    <row r="44" spans="2:30" ht="6" customHeight="1" x14ac:dyDescent="0.25">
      <c r="B44" s="22"/>
      <c r="C44" s="80"/>
      <c r="D44" s="22"/>
      <c r="E44" s="80"/>
      <c r="F44" s="22"/>
      <c r="G44" s="80"/>
      <c r="H44" s="22"/>
      <c r="I44" s="80"/>
      <c r="W44" s="25"/>
      <c r="X44" s="25"/>
      <c r="Y44" s="25"/>
      <c r="Z44" s="25"/>
      <c r="AA44" s="25"/>
      <c r="AB44" s="25"/>
      <c r="AC44" s="25"/>
      <c r="AD44" s="25"/>
    </row>
    <row r="45" spans="2:30" ht="27" customHeight="1" x14ac:dyDescent="0.25">
      <c r="B45" s="23"/>
      <c r="C45" s="23"/>
      <c r="D45" s="22"/>
      <c r="E45" s="80"/>
      <c r="F45" s="22"/>
      <c r="G45" s="80"/>
      <c r="H45" s="22"/>
      <c r="I45" s="80"/>
      <c r="R45" s="17" t="str">
        <f>IF(E45="","",B46&amp;C46&amp;B48)</f>
        <v/>
      </c>
      <c r="S45" s="1">
        <f>IF(R45="",1,R45)</f>
        <v>1</v>
      </c>
      <c r="T45" s="1">
        <f>IF(ISERROR(VLOOKUP(S45,$R$9:R44,1,FALSE)),0,VLOOKUP(S45,$R$9:R44,1,FALSE))</f>
        <v>0</v>
      </c>
      <c r="V45" s="1">
        <f>COUNTA(E45,G45,I45,E47,G47,I47)</f>
        <v>0</v>
      </c>
      <c r="W45" s="25"/>
      <c r="X45" s="25"/>
      <c r="Y45" s="25"/>
      <c r="Z45" s="25"/>
      <c r="AA45" s="25"/>
      <c r="AB45" s="25"/>
      <c r="AC45" s="25"/>
      <c r="AD45" s="25"/>
    </row>
    <row r="46" spans="2:30" ht="27" customHeight="1" x14ac:dyDescent="0.25">
      <c r="B46" s="23"/>
      <c r="C46" s="23"/>
      <c r="D46" s="22"/>
      <c r="E46" s="80"/>
      <c r="F46" s="22"/>
      <c r="G46" s="80"/>
      <c r="H46" s="22"/>
      <c r="I46" s="80"/>
      <c r="W46" s="1">
        <f>IF(E45="",0,1)</f>
        <v>0</v>
      </c>
      <c r="X46" s="1">
        <f>IF(B48="",1,0)</f>
        <v>1</v>
      </c>
      <c r="Y46" s="1">
        <f>W46+X46</f>
        <v>1</v>
      </c>
      <c r="Z46" s="25"/>
      <c r="AA46" s="25"/>
      <c r="AB46" s="25"/>
      <c r="AC46" s="25"/>
      <c r="AD46" s="25"/>
    </row>
    <row r="47" spans="2:30" ht="27" customHeight="1" x14ac:dyDescent="0.25">
      <c r="B47" s="81"/>
      <c r="C47" s="23"/>
      <c r="D47" s="22"/>
      <c r="E47" s="80"/>
      <c r="F47" s="22"/>
      <c r="G47" s="80"/>
      <c r="H47" s="22"/>
      <c r="I47" s="80"/>
      <c r="W47" s="25"/>
      <c r="X47" s="25"/>
      <c r="Y47" s="25"/>
      <c r="Z47" s="25"/>
      <c r="AA47" s="25"/>
      <c r="AB47" s="25"/>
      <c r="AC47" s="25"/>
      <c r="AD47" s="25"/>
    </row>
    <row r="48" spans="2:30" ht="27.75" customHeight="1" x14ac:dyDescent="0.25">
      <c r="B48" s="82"/>
      <c r="C48" s="82"/>
      <c r="D48" s="22"/>
      <c r="E48" s="80"/>
      <c r="F48" s="22"/>
      <c r="G48" s="80"/>
      <c r="H48" s="22"/>
      <c r="I48" s="80"/>
      <c r="W48" s="25"/>
      <c r="X48" s="25"/>
      <c r="Y48" s="25"/>
      <c r="Z48" s="25"/>
      <c r="AA48" s="25"/>
      <c r="AB48" s="25"/>
      <c r="AC48" s="25"/>
      <c r="AD48" s="25"/>
    </row>
    <row r="49" spans="2:30" ht="6" customHeight="1" x14ac:dyDescent="0.25">
      <c r="B49" s="22"/>
      <c r="C49" s="80"/>
      <c r="D49" s="22"/>
      <c r="E49" s="80"/>
      <c r="F49" s="22"/>
      <c r="G49" s="80"/>
      <c r="H49" s="22"/>
      <c r="I49" s="80"/>
      <c r="W49" s="25"/>
      <c r="X49" s="25"/>
      <c r="Y49" s="25"/>
      <c r="Z49" s="25"/>
      <c r="AA49" s="25"/>
      <c r="AB49" s="25"/>
      <c r="AC49" s="25"/>
      <c r="AD49" s="25"/>
    </row>
    <row r="50" spans="2:30" ht="27" customHeight="1" x14ac:dyDescent="0.25">
      <c r="B50" s="23"/>
      <c r="C50" s="23"/>
      <c r="D50" s="22"/>
      <c r="E50" s="80"/>
      <c r="F50" s="22"/>
      <c r="G50" s="80"/>
      <c r="H50" s="22"/>
      <c r="I50" s="80"/>
      <c r="R50" s="17" t="str">
        <f>IF(E50="","",B51&amp;C51&amp;B53)</f>
        <v/>
      </c>
      <c r="S50" s="1">
        <f>IF(R50="",1,R50)</f>
        <v>1</v>
      </c>
      <c r="T50" s="1">
        <f>IF(ISERROR(VLOOKUP(S50,$R$9:R49,1,FALSE)),0,VLOOKUP(S50,$R$9:R49,1,FALSE))</f>
        <v>0</v>
      </c>
      <c r="V50" s="1">
        <f>COUNTA(E50,G50,I50,E52,G52,I52)</f>
        <v>0</v>
      </c>
      <c r="W50" s="25"/>
      <c r="X50" s="25"/>
      <c r="Y50" s="25"/>
      <c r="Z50" s="25"/>
      <c r="AA50" s="25"/>
      <c r="AB50" s="25"/>
      <c r="AC50" s="25"/>
      <c r="AD50" s="25"/>
    </row>
    <row r="51" spans="2:30" ht="27" customHeight="1" x14ac:dyDescent="0.25">
      <c r="B51" s="23"/>
      <c r="C51" s="23"/>
      <c r="D51" s="22"/>
      <c r="E51" s="80"/>
      <c r="F51" s="22"/>
      <c r="G51" s="80"/>
      <c r="H51" s="22"/>
      <c r="I51" s="80"/>
      <c r="W51" s="25"/>
      <c r="X51" s="25"/>
      <c r="Y51" s="25"/>
      <c r="Z51" s="25"/>
      <c r="AA51" s="25"/>
      <c r="AB51" s="25"/>
      <c r="AC51" s="25"/>
      <c r="AD51" s="25"/>
    </row>
    <row r="52" spans="2:30" ht="27" customHeight="1" x14ac:dyDescent="0.25">
      <c r="B52" s="81"/>
      <c r="C52" s="23"/>
      <c r="D52" s="22"/>
      <c r="E52" s="80"/>
      <c r="F52" s="22"/>
      <c r="G52" s="80"/>
      <c r="H52" s="22"/>
      <c r="I52" s="80"/>
      <c r="W52" s="25"/>
      <c r="X52" s="25"/>
      <c r="Y52" s="25"/>
      <c r="Z52" s="25"/>
      <c r="AA52" s="25"/>
      <c r="AB52" s="25"/>
      <c r="AC52" s="25"/>
      <c r="AD52" s="25"/>
    </row>
    <row r="53" spans="2:30" ht="27.75" customHeight="1" x14ac:dyDescent="0.25">
      <c r="B53" s="82"/>
      <c r="C53" s="82"/>
      <c r="D53" s="22"/>
      <c r="E53" s="80"/>
      <c r="F53" s="22"/>
      <c r="G53" s="80"/>
      <c r="H53" s="22"/>
      <c r="I53" s="80"/>
      <c r="W53" s="25"/>
      <c r="X53" s="25"/>
      <c r="Y53" s="25"/>
      <c r="Z53" s="25"/>
      <c r="AA53" s="25"/>
      <c r="AB53" s="25"/>
      <c r="AC53" s="25"/>
      <c r="AD53" s="25"/>
    </row>
    <row r="54" spans="2:30" ht="6" customHeight="1" x14ac:dyDescent="0.25">
      <c r="B54" s="22"/>
      <c r="C54" s="80"/>
      <c r="D54" s="22"/>
      <c r="E54" s="80"/>
      <c r="F54" s="22"/>
      <c r="G54" s="80"/>
      <c r="H54" s="22"/>
      <c r="I54" s="80"/>
      <c r="W54" s="25"/>
      <c r="X54" s="25"/>
      <c r="Y54" s="25"/>
      <c r="Z54" s="25"/>
      <c r="AA54" s="25"/>
      <c r="AB54" s="25"/>
      <c r="AC54" s="25"/>
      <c r="AD54" s="25"/>
    </row>
    <row r="55" spans="2:30" ht="27" customHeight="1" x14ac:dyDescent="0.25">
      <c r="B55" s="23"/>
      <c r="C55" s="23"/>
      <c r="D55" s="22"/>
      <c r="E55" s="80"/>
      <c r="F55" s="22"/>
      <c r="G55" s="80"/>
      <c r="H55" s="22"/>
      <c r="I55" s="80"/>
      <c r="R55" s="17" t="str">
        <f>IF(E55="","",B56&amp;C56&amp;B58)</f>
        <v/>
      </c>
      <c r="S55" s="1">
        <f>IF(R55="",1,R55)</f>
        <v>1</v>
      </c>
      <c r="T55" s="1">
        <f>IF(ISERROR(VLOOKUP(S55,$R$9:R54,1,FALSE)),0,VLOOKUP(S55,$R$9:R54,1,FALSE))</f>
        <v>0</v>
      </c>
      <c r="V55" s="1">
        <f>COUNTA(E55,G55,I55,E57,G57,I57)</f>
        <v>0</v>
      </c>
    </row>
    <row r="56" spans="2:30" ht="27" customHeight="1" x14ac:dyDescent="0.25">
      <c r="B56" s="23"/>
      <c r="C56" s="23"/>
      <c r="D56" s="22"/>
      <c r="E56" s="80"/>
      <c r="F56" s="22"/>
      <c r="G56" s="80"/>
      <c r="H56" s="22"/>
      <c r="I56" s="80"/>
    </row>
    <row r="57" spans="2:30" ht="27" customHeight="1" x14ac:dyDescent="0.25">
      <c r="B57" s="81"/>
      <c r="C57" s="23"/>
      <c r="D57" s="22"/>
      <c r="E57" s="80"/>
      <c r="F57" s="22"/>
      <c r="G57" s="80"/>
      <c r="H57" s="22"/>
      <c r="I57" s="80"/>
    </row>
    <row r="58" spans="2:30" ht="27.75" customHeight="1" x14ac:dyDescent="0.25">
      <c r="B58" s="82"/>
      <c r="C58" s="82"/>
      <c r="D58" s="22"/>
      <c r="E58" s="80"/>
      <c r="F58" s="22"/>
      <c r="G58" s="80"/>
      <c r="H58" s="22"/>
      <c r="I58" s="80"/>
    </row>
    <row r="59" spans="2:30" ht="6" customHeight="1" x14ac:dyDescent="0.25">
      <c r="B59" s="22"/>
      <c r="C59" s="80"/>
      <c r="D59" s="22"/>
      <c r="E59" s="80"/>
      <c r="F59" s="22"/>
      <c r="G59" s="80"/>
      <c r="H59" s="22"/>
      <c r="I59" s="80"/>
    </row>
    <row r="60" spans="2:30" ht="27" customHeight="1" x14ac:dyDescent="0.25">
      <c r="B60" s="23"/>
      <c r="C60" s="23"/>
      <c r="D60" s="22"/>
      <c r="E60" s="80"/>
      <c r="F60" s="22"/>
      <c r="G60" s="80"/>
      <c r="H60" s="22"/>
      <c r="I60" s="80"/>
      <c r="R60" s="17" t="str">
        <f>IF(E60="","",B61&amp;C61&amp;B63)</f>
        <v/>
      </c>
      <c r="S60" s="1">
        <f>IF(R60="",1,R60)</f>
        <v>1</v>
      </c>
      <c r="T60" s="1">
        <f>IF(ISERROR(VLOOKUP(S60,$R$9:R59,1,FALSE)),0,VLOOKUP(S60,$R$9:R59,1,FALSE))</f>
        <v>0</v>
      </c>
      <c r="V60" s="1">
        <f>COUNTA(E60,G60,I60,E62,G62,I62)</f>
        <v>0</v>
      </c>
    </row>
    <row r="61" spans="2:30" ht="27" customHeight="1" x14ac:dyDescent="0.25">
      <c r="B61" s="23"/>
      <c r="C61" s="23"/>
      <c r="D61" s="22"/>
      <c r="E61" s="80"/>
      <c r="F61" s="22"/>
      <c r="G61" s="80"/>
      <c r="H61" s="22"/>
      <c r="I61" s="80"/>
    </row>
    <row r="62" spans="2:30" ht="27" customHeight="1" x14ac:dyDescent="0.25">
      <c r="B62" s="81"/>
      <c r="C62" s="23"/>
      <c r="D62" s="22"/>
      <c r="E62" s="80"/>
      <c r="F62" s="22"/>
      <c r="G62" s="80"/>
      <c r="H62" s="22"/>
      <c r="I62" s="80"/>
    </row>
    <row r="63" spans="2:30" ht="27.75" customHeight="1" x14ac:dyDescent="0.25">
      <c r="B63" s="82"/>
      <c r="C63" s="82"/>
      <c r="D63" s="22"/>
      <c r="E63" s="80"/>
      <c r="F63" s="22"/>
      <c r="G63" s="80"/>
      <c r="H63" s="22"/>
      <c r="I63" s="80"/>
    </row>
    <row r="64" spans="2:30" ht="6" customHeight="1" x14ac:dyDescent="0.25">
      <c r="B64" s="22"/>
      <c r="C64" s="80"/>
      <c r="D64" s="22"/>
      <c r="E64" s="80"/>
      <c r="F64" s="22"/>
      <c r="G64" s="80"/>
      <c r="H64" s="22"/>
      <c r="I64" s="80"/>
    </row>
    <row r="65" spans="2:22" ht="27" customHeight="1" x14ac:dyDescent="0.25">
      <c r="B65" s="23"/>
      <c r="C65" s="23"/>
      <c r="D65" s="22"/>
      <c r="E65" s="80"/>
      <c r="F65" s="22"/>
      <c r="G65" s="80"/>
      <c r="H65" s="22"/>
      <c r="I65" s="80"/>
      <c r="R65" s="17" t="str">
        <f>IF(E65="","",B66&amp;C66&amp;B68)</f>
        <v/>
      </c>
      <c r="S65" s="1">
        <f>IF(R65="",1,R65)</f>
        <v>1</v>
      </c>
      <c r="T65" s="1">
        <f>IF(ISERROR(VLOOKUP(S65,$R$9:R64,1,FALSE)),0,VLOOKUP(S65,$R$9:R64,1,FALSE))</f>
        <v>0</v>
      </c>
      <c r="V65" s="1">
        <f>COUNTA(E65,G65,I65,E67,G67,I67)</f>
        <v>0</v>
      </c>
    </row>
    <row r="66" spans="2:22" ht="27" customHeight="1" x14ac:dyDescent="0.25">
      <c r="B66" s="23"/>
      <c r="C66" s="23"/>
      <c r="D66" s="22"/>
      <c r="E66" s="80"/>
      <c r="F66" s="22"/>
      <c r="G66" s="80"/>
      <c r="H66" s="22"/>
      <c r="I66" s="80"/>
    </row>
    <row r="67" spans="2:22" ht="27" customHeight="1" x14ac:dyDescent="0.25">
      <c r="B67" s="81"/>
      <c r="C67" s="23"/>
      <c r="D67" s="22"/>
      <c r="E67" s="80"/>
      <c r="F67" s="22"/>
      <c r="G67" s="80"/>
      <c r="H67" s="22"/>
      <c r="I67" s="80"/>
    </row>
    <row r="68" spans="2:22" ht="27.75" customHeight="1" x14ac:dyDescent="0.25">
      <c r="B68" s="82"/>
      <c r="C68" s="82"/>
      <c r="D68" s="22"/>
      <c r="E68" s="80"/>
      <c r="F68" s="22"/>
      <c r="G68" s="80"/>
      <c r="H68" s="22"/>
      <c r="I68" s="80"/>
    </row>
    <row r="69" spans="2:22" ht="21" customHeight="1" x14ac:dyDescent="0.25">
      <c r="B69" s="84"/>
      <c r="C69" s="83"/>
      <c r="D69" s="84"/>
      <c r="E69" s="83"/>
      <c r="F69" s="84"/>
      <c r="G69" s="83"/>
      <c r="H69" s="84"/>
      <c r="I69" s="83"/>
    </row>
    <row r="70" spans="2:22" ht="21" customHeight="1" x14ac:dyDescent="0.25">
      <c r="B70" s="84"/>
      <c r="C70" s="83"/>
      <c r="D70" s="84"/>
      <c r="E70" s="83"/>
      <c r="F70" s="84"/>
      <c r="G70" s="83"/>
      <c r="H70" s="84"/>
      <c r="I70" s="83"/>
    </row>
  </sheetData>
  <sheetProtection algorithmName="SHA-512" hashValue="cXilkHEMVZeza+EF6xCfH0MUw/fTRQLjZ75YOIkYdYmiOs8PWJD05fmwHlFVe8m2hjlrT7aIb5c0lYTpsQEFTw==" saltValue="l332N4d0QUB05+ik+eZ5Bw==" spinCount="100000" sheet="1" selectLockedCells="1"/>
  <mergeCells count="7">
    <mergeCell ref="K33:P33"/>
    <mergeCell ref="K38:P38"/>
    <mergeCell ref="B1:F1"/>
    <mergeCell ref="K3:P8"/>
    <mergeCell ref="K18:P18"/>
    <mergeCell ref="K23:P23"/>
    <mergeCell ref="K28:P28"/>
  </mergeCells>
  <phoneticPr fontId="1"/>
  <conditionalFormatting sqref="B11 B41 B46 B51 B56 B61 B66 B16 B21">
    <cfRule type="containsText" dxfId="468" priority="2268" stopIfTrue="1" operator="containsText" text="女">
      <formula>NOT(ISERROR(SEARCH("女",B11)))</formula>
    </cfRule>
    <cfRule type="containsText" dxfId="467" priority="2269" stopIfTrue="1" operator="containsText" text="男">
      <formula>NOT(ISERROR(SEARCH("男",B11)))</formula>
    </cfRule>
  </conditionalFormatting>
  <conditionalFormatting sqref="B11">
    <cfRule type="containsText" dxfId="466" priority="2267" operator="containsText" text="混合">
      <formula>NOT(ISERROR(SEARCH("混合",B11)))</formula>
    </cfRule>
  </conditionalFormatting>
  <conditionalFormatting sqref="B16">
    <cfRule type="expression" dxfId="465" priority="2015" stopIfTrue="1">
      <formula>AND(B16="",E15&gt;0)</formula>
    </cfRule>
    <cfRule type="containsText" dxfId="464" priority="2266" operator="containsText" text="混合">
      <formula>NOT(ISERROR(SEARCH("混合",B16)))</formula>
    </cfRule>
  </conditionalFormatting>
  <conditionalFormatting sqref="B21">
    <cfRule type="containsText" dxfId="463" priority="2265" operator="containsText" text="混合">
      <formula>NOT(ISERROR(SEARCH("混合",B21)))</formula>
    </cfRule>
  </conditionalFormatting>
  <conditionalFormatting sqref="B46">
    <cfRule type="containsText" dxfId="462" priority="2261" operator="containsText" text="混合">
      <formula>NOT(ISERROR(SEARCH("混合",B46)))</formula>
    </cfRule>
  </conditionalFormatting>
  <conditionalFormatting sqref="B51">
    <cfRule type="containsText" dxfId="461" priority="2260" operator="containsText" text="混合">
      <formula>NOT(ISERROR(SEARCH("混合",B51)))</formula>
    </cfRule>
  </conditionalFormatting>
  <conditionalFormatting sqref="B56">
    <cfRule type="containsText" dxfId="460" priority="2259" operator="containsText" text="混合">
      <formula>NOT(ISERROR(SEARCH("混合",B56)))</formula>
    </cfRule>
  </conditionalFormatting>
  <conditionalFormatting sqref="B61">
    <cfRule type="containsText" dxfId="459" priority="2258" operator="containsText" text="混合">
      <formula>NOT(ISERROR(SEARCH("混合",B61)))</formula>
    </cfRule>
  </conditionalFormatting>
  <conditionalFormatting sqref="B66">
    <cfRule type="containsText" dxfId="458" priority="2257" operator="containsText" text="混合">
      <formula>NOT(ISERROR(SEARCH("混合",B66)))</formula>
    </cfRule>
  </conditionalFormatting>
  <conditionalFormatting sqref="B11">
    <cfRule type="containsText" dxfId="457" priority="2084" operator="containsText" text="混合">
      <formula>NOT(ISERROR(SEARCH("混合",B11)))</formula>
    </cfRule>
  </conditionalFormatting>
  <conditionalFormatting sqref="B16">
    <cfRule type="containsText" dxfId="456" priority="2083" operator="containsText" text="混合">
      <formula>NOT(ISERROR(SEARCH("混合",B16)))</formula>
    </cfRule>
  </conditionalFormatting>
  <conditionalFormatting sqref="B16">
    <cfRule type="containsText" dxfId="455" priority="2082" operator="containsText" text="混合">
      <formula>NOT(ISERROR(SEARCH("混合",B16)))</formula>
    </cfRule>
  </conditionalFormatting>
  <conditionalFormatting sqref="B21">
    <cfRule type="containsText" dxfId="454" priority="2081" operator="containsText" text="混合">
      <formula>NOT(ISERROR(SEARCH("混合",B21)))</formula>
    </cfRule>
  </conditionalFormatting>
  <conditionalFormatting sqref="B21">
    <cfRule type="containsText" dxfId="453" priority="2080" operator="containsText" text="混合">
      <formula>NOT(ISERROR(SEARCH("混合",B21)))</formula>
    </cfRule>
  </conditionalFormatting>
  <conditionalFormatting sqref="B41">
    <cfRule type="containsText" dxfId="452" priority="2073" operator="containsText" text="混合">
      <formula>NOT(ISERROR(SEARCH("混合",B41)))</formula>
    </cfRule>
  </conditionalFormatting>
  <conditionalFormatting sqref="B41">
    <cfRule type="containsText" dxfId="451" priority="2072" operator="containsText" text="混合">
      <formula>NOT(ISERROR(SEARCH("混合",B41)))</formula>
    </cfRule>
  </conditionalFormatting>
  <conditionalFormatting sqref="B46">
    <cfRule type="containsText" dxfId="450" priority="2071" operator="containsText" text="混合">
      <formula>NOT(ISERROR(SEARCH("混合",B46)))</formula>
    </cfRule>
  </conditionalFormatting>
  <conditionalFormatting sqref="B46">
    <cfRule type="containsText" dxfId="449" priority="2070" operator="containsText" text="混合">
      <formula>NOT(ISERROR(SEARCH("混合",B46)))</formula>
    </cfRule>
  </conditionalFormatting>
  <conditionalFormatting sqref="B51">
    <cfRule type="containsText" dxfId="448" priority="2069" operator="containsText" text="混合">
      <formula>NOT(ISERROR(SEARCH("混合",B51)))</formula>
    </cfRule>
  </conditionalFormatting>
  <conditionalFormatting sqref="B51">
    <cfRule type="containsText" dxfId="447" priority="2068" operator="containsText" text="混合">
      <formula>NOT(ISERROR(SEARCH("混合",B51)))</formula>
    </cfRule>
  </conditionalFormatting>
  <conditionalFormatting sqref="B56">
    <cfRule type="containsText" dxfId="446" priority="2067" operator="containsText" text="混合">
      <formula>NOT(ISERROR(SEARCH("混合",B56)))</formula>
    </cfRule>
  </conditionalFormatting>
  <conditionalFormatting sqref="B56">
    <cfRule type="containsText" dxfId="445" priority="2066" operator="containsText" text="混合">
      <formula>NOT(ISERROR(SEARCH("混合",B56)))</formula>
    </cfRule>
  </conditionalFormatting>
  <conditionalFormatting sqref="B61">
    <cfRule type="containsText" dxfId="444" priority="2065" operator="containsText" text="混合">
      <formula>NOT(ISERROR(SEARCH("混合",B61)))</formula>
    </cfRule>
  </conditionalFormatting>
  <conditionalFormatting sqref="B61">
    <cfRule type="containsText" dxfId="443" priority="2064" operator="containsText" text="混合">
      <formula>NOT(ISERROR(SEARCH("混合",B61)))</formula>
    </cfRule>
  </conditionalFormatting>
  <conditionalFormatting sqref="B66">
    <cfRule type="containsText" dxfId="442" priority="2063" operator="containsText" text="混合">
      <formula>NOT(ISERROR(SEARCH("混合",B66)))</formula>
    </cfRule>
  </conditionalFormatting>
  <conditionalFormatting sqref="B66">
    <cfRule type="containsText" dxfId="441" priority="2062" operator="containsText" text="混合">
      <formula>NOT(ISERROR(SEARCH("混合",B66)))</formula>
    </cfRule>
  </conditionalFormatting>
  <conditionalFormatting sqref="B16">
    <cfRule type="containsText" dxfId="440" priority="2061" operator="containsText" text="混合">
      <formula>NOT(ISERROR(SEARCH("混合",B16)))</formula>
    </cfRule>
  </conditionalFormatting>
  <conditionalFormatting sqref="B16">
    <cfRule type="containsText" dxfId="439" priority="2060" operator="containsText" text="混合">
      <formula>NOT(ISERROR(SEARCH("混合",B16)))</formula>
    </cfRule>
  </conditionalFormatting>
  <conditionalFormatting sqref="B21">
    <cfRule type="containsText" dxfId="438" priority="2059" operator="containsText" text="混合">
      <formula>NOT(ISERROR(SEARCH("混合",B21)))</formula>
    </cfRule>
  </conditionalFormatting>
  <conditionalFormatting sqref="B21">
    <cfRule type="containsText" dxfId="437" priority="2058" operator="containsText" text="混合">
      <formula>NOT(ISERROR(SEARCH("混合",B21)))</formula>
    </cfRule>
  </conditionalFormatting>
  <conditionalFormatting sqref="B41">
    <cfRule type="containsText" dxfId="436" priority="2051" operator="containsText" text="混合">
      <formula>NOT(ISERROR(SEARCH("混合",B41)))</formula>
    </cfRule>
  </conditionalFormatting>
  <conditionalFormatting sqref="B41">
    <cfRule type="containsText" dxfId="435" priority="2050" operator="containsText" text="混合">
      <formula>NOT(ISERROR(SEARCH("混合",B41)))</formula>
    </cfRule>
  </conditionalFormatting>
  <conditionalFormatting sqref="B46">
    <cfRule type="containsText" dxfId="434" priority="2049" operator="containsText" text="混合">
      <formula>NOT(ISERROR(SEARCH("混合",B46)))</formula>
    </cfRule>
  </conditionalFormatting>
  <conditionalFormatting sqref="B46">
    <cfRule type="containsText" dxfId="433" priority="2048" operator="containsText" text="混合">
      <formula>NOT(ISERROR(SEARCH("混合",B46)))</formula>
    </cfRule>
  </conditionalFormatting>
  <conditionalFormatting sqref="B51">
    <cfRule type="containsText" dxfId="432" priority="2047" operator="containsText" text="混合">
      <formula>NOT(ISERROR(SEARCH("混合",B51)))</formula>
    </cfRule>
  </conditionalFormatting>
  <conditionalFormatting sqref="B51">
    <cfRule type="containsText" dxfId="431" priority="2046" operator="containsText" text="混合">
      <formula>NOT(ISERROR(SEARCH("混合",B51)))</formula>
    </cfRule>
  </conditionalFormatting>
  <conditionalFormatting sqref="B56">
    <cfRule type="containsText" dxfId="430" priority="2045" operator="containsText" text="混合">
      <formula>NOT(ISERROR(SEARCH("混合",B56)))</formula>
    </cfRule>
  </conditionalFormatting>
  <conditionalFormatting sqref="B56">
    <cfRule type="containsText" dxfId="429" priority="2044" operator="containsText" text="混合">
      <formula>NOT(ISERROR(SEARCH("混合",B56)))</formula>
    </cfRule>
  </conditionalFormatting>
  <conditionalFormatting sqref="B61">
    <cfRule type="containsText" dxfId="428" priority="2043" operator="containsText" text="混合">
      <formula>NOT(ISERROR(SEARCH("混合",B61)))</formula>
    </cfRule>
  </conditionalFormatting>
  <conditionalFormatting sqref="B61">
    <cfRule type="containsText" dxfId="427" priority="2042" operator="containsText" text="混合">
      <formula>NOT(ISERROR(SEARCH("混合",B61)))</formula>
    </cfRule>
  </conditionalFormatting>
  <conditionalFormatting sqref="B66">
    <cfRule type="containsText" dxfId="426" priority="2041" operator="containsText" text="混合">
      <formula>NOT(ISERROR(SEARCH("混合",B66)))</formula>
    </cfRule>
  </conditionalFormatting>
  <conditionalFormatting sqref="B66">
    <cfRule type="containsText" dxfId="425" priority="2040" operator="containsText" text="混合">
      <formula>NOT(ISERROR(SEARCH("混合",B66)))</formula>
    </cfRule>
  </conditionalFormatting>
  <conditionalFormatting sqref="B43">
    <cfRule type="expression" dxfId="424" priority="2022" stopIfTrue="1">
      <formula>T40&gt;0</formula>
    </cfRule>
  </conditionalFormatting>
  <conditionalFormatting sqref="B48">
    <cfRule type="expression" dxfId="423" priority="2021" stopIfTrue="1">
      <formula>T45&gt;0</formula>
    </cfRule>
  </conditionalFormatting>
  <conditionalFormatting sqref="B53">
    <cfRule type="expression" dxfId="422" priority="2020" stopIfTrue="1">
      <formula>T50&gt;0</formula>
    </cfRule>
  </conditionalFormatting>
  <conditionalFormatting sqref="B58">
    <cfRule type="expression" dxfId="421" priority="2019" stopIfTrue="1">
      <formula>T55&gt;0</formula>
    </cfRule>
  </conditionalFormatting>
  <conditionalFormatting sqref="B63">
    <cfRule type="expression" dxfId="420" priority="2018" stopIfTrue="1">
      <formula>T60&gt;0</formula>
    </cfRule>
  </conditionalFormatting>
  <conditionalFormatting sqref="B68">
    <cfRule type="expression" dxfId="419" priority="2017" stopIfTrue="1">
      <formula>T65&gt;0</formula>
    </cfRule>
  </conditionalFormatting>
  <conditionalFormatting sqref="D11">
    <cfRule type="expression" dxfId="418" priority="2005" stopIfTrue="1">
      <formula>AND(D11="",E10&gt;0)</formula>
    </cfRule>
  </conditionalFormatting>
  <conditionalFormatting sqref="E11">
    <cfRule type="expression" dxfId="417" priority="2004" stopIfTrue="1">
      <formula>AND(E11="",E10&gt;0)</formula>
    </cfRule>
  </conditionalFormatting>
  <conditionalFormatting sqref="F11 H11">
    <cfRule type="expression" dxfId="416" priority="2003" stopIfTrue="1">
      <formula>AND(F11="",G10&gt;0)</formula>
    </cfRule>
  </conditionalFormatting>
  <conditionalFormatting sqref="G11">
    <cfRule type="expression" dxfId="415" priority="2002" stopIfTrue="1">
      <formula>AND(G11="",G10&gt;0)</formula>
    </cfRule>
  </conditionalFormatting>
  <conditionalFormatting sqref="I11">
    <cfRule type="expression" dxfId="414" priority="2001" stopIfTrue="1">
      <formula>AND(I11="",I10&gt;0)</formula>
    </cfRule>
  </conditionalFormatting>
  <conditionalFormatting sqref="D13">
    <cfRule type="expression" dxfId="413" priority="1992" stopIfTrue="1">
      <formula>AND(D13="",E12&gt;0)</formula>
    </cfRule>
  </conditionalFormatting>
  <conditionalFormatting sqref="E13">
    <cfRule type="expression" dxfId="412" priority="1991" stopIfTrue="1">
      <formula>AND(E13="",E12&gt;0)</formula>
    </cfRule>
  </conditionalFormatting>
  <conditionalFormatting sqref="F13">
    <cfRule type="expression" dxfId="411" priority="1990" stopIfTrue="1">
      <formula>AND(F13="",G12&gt;0)</formula>
    </cfRule>
  </conditionalFormatting>
  <conditionalFormatting sqref="G13">
    <cfRule type="expression" dxfId="410" priority="1989" stopIfTrue="1">
      <formula>AND(G13="",G12&gt;0)</formula>
    </cfRule>
  </conditionalFormatting>
  <conditionalFormatting sqref="B11">
    <cfRule type="expression" dxfId="409" priority="1811" stopIfTrue="1">
      <formula>AND(B11="",E10&gt;0)</formula>
    </cfRule>
    <cfRule type="containsText" dxfId="408" priority="1816" operator="containsText" text="混合">
      <formula>NOT(ISERROR(SEARCH("混合",B11)))</formula>
    </cfRule>
  </conditionalFormatting>
  <conditionalFormatting sqref="B11">
    <cfRule type="containsText" dxfId="407" priority="1815" operator="containsText" text="混合">
      <formula>NOT(ISERROR(SEARCH("混合",B11)))</formula>
    </cfRule>
  </conditionalFormatting>
  <conditionalFormatting sqref="B11">
    <cfRule type="containsText" dxfId="406" priority="1814" operator="containsText" text="混合">
      <formula>NOT(ISERROR(SEARCH("混合",B11)))</formula>
    </cfRule>
  </conditionalFormatting>
  <conditionalFormatting sqref="B11">
    <cfRule type="containsText" dxfId="405" priority="1813" operator="containsText" text="混合">
      <formula>NOT(ISERROR(SEARCH("混合",B11)))</formula>
    </cfRule>
  </conditionalFormatting>
  <conditionalFormatting sqref="B11">
    <cfRule type="containsText" dxfId="404" priority="1812" operator="containsText" text="混合">
      <formula>NOT(ISERROR(SEARCH("混合",B11)))</formula>
    </cfRule>
  </conditionalFormatting>
  <conditionalFormatting sqref="B21">
    <cfRule type="expression" dxfId="403" priority="1805" stopIfTrue="1">
      <formula>AND(B21="",E20&gt;0)</formula>
    </cfRule>
    <cfRule type="containsText" dxfId="402" priority="1810" operator="containsText" text="混合">
      <formula>NOT(ISERROR(SEARCH("混合",B21)))</formula>
    </cfRule>
  </conditionalFormatting>
  <conditionalFormatting sqref="B21">
    <cfRule type="containsText" dxfId="401" priority="1809" operator="containsText" text="混合">
      <formula>NOT(ISERROR(SEARCH("混合",B21)))</formula>
    </cfRule>
  </conditionalFormatting>
  <conditionalFormatting sqref="B21">
    <cfRule type="containsText" dxfId="400" priority="1808" operator="containsText" text="混合">
      <formula>NOT(ISERROR(SEARCH("混合",B21)))</formula>
    </cfRule>
  </conditionalFormatting>
  <conditionalFormatting sqref="B21">
    <cfRule type="containsText" dxfId="399" priority="1807" operator="containsText" text="混合">
      <formula>NOT(ISERROR(SEARCH("混合",B21)))</formula>
    </cfRule>
  </conditionalFormatting>
  <conditionalFormatting sqref="B21">
    <cfRule type="containsText" dxfId="398" priority="1806" operator="containsText" text="混合">
      <formula>NOT(ISERROR(SEARCH("混合",B21)))</formula>
    </cfRule>
  </conditionalFormatting>
  <conditionalFormatting sqref="B41">
    <cfRule type="expression" dxfId="397" priority="1787" stopIfTrue="1">
      <formula>AND(B41="",E40&gt;0)</formula>
    </cfRule>
    <cfRule type="containsText" dxfId="396" priority="1792" operator="containsText" text="混合">
      <formula>NOT(ISERROR(SEARCH("混合",B41)))</formula>
    </cfRule>
  </conditionalFormatting>
  <conditionalFormatting sqref="B41">
    <cfRule type="containsText" dxfId="395" priority="1791" operator="containsText" text="混合">
      <formula>NOT(ISERROR(SEARCH("混合",B41)))</formula>
    </cfRule>
  </conditionalFormatting>
  <conditionalFormatting sqref="B41">
    <cfRule type="containsText" dxfId="394" priority="1790" operator="containsText" text="混合">
      <formula>NOT(ISERROR(SEARCH("混合",B41)))</formula>
    </cfRule>
  </conditionalFormatting>
  <conditionalFormatting sqref="B41">
    <cfRule type="containsText" dxfId="393" priority="1789" operator="containsText" text="混合">
      <formula>NOT(ISERROR(SEARCH("混合",B41)))</formula>
    </cfRule>
  </conditionalFormatting>
  <conditionalFormatting sqref="B41">
    <cfRule type="containsText" dxfId="392" priority="1788" operator="containsText" text="混合">
      <formula>NOT(ISERROR(SEARCH("混合",B41)))</formula>
    </cfRule>
  </conditionalFormatting>
  <conditionalFormatting sqref="B46">
    <cfRule type="expression" dxfId="391" priority="1781" stopIfTrue="1">
      <formula>AND(B46="",E45&gt;0)</formula>
    </cfRule>
    <cfRule type="containsText" dxfId="390" priority="1786" operator="containsText" text="混合">
      <formula>NOT(ISERROR(SEARCH("混合",B46)))</formula>
    </cfRule>
  </conditionalFormatting>
  <conditionalFormatting sqref="B46">
    <cfRule type="containsText" dxfId="389" priority="1785" operator="containsText" text="混合">
      <formula>NOT(ISERROR(SEARCH("混合",B46)))</formula>
    </cfRule>
  </conditionalFormatting>
  <conditionalFormatting sqref="B46">
    <cfRule type="containsText" dxfId="388" priority="1784" operator="containsText" text="混合">
      <formula>NOT(ISERROR(SEARCH("混合",B46)))</formula>
    </cfRule>
  </conditionalFormatting>
  <conditionalFormatting sqref="B46">
    <cfRule type="containsText" dxfId="387" priority="1783" operator="containsText" text="混合">
      <formula>NOT(ISERROR(SEARCH("混合",B46)))</formula>
    </cfRule>
  </conditionalFormatting>
  <conditionalFormatting sqref="B46">
    <cfRule type="containsText" dxfId="386" priority="1782" operator="containsText" text="混合">
      <formula>NOT(ISERROR(SEARCH("混合",B46)))</formula>
    </cfRule>
  </conditionalFormatting>
  <conditionalFormatting sqref="B51">
    <cfRule type="expression" dxfId="385" priority="1775" stopIfTrue="1">
      <formula>AND(B51="",E50&gt;0)</formula>
    </cfRule>
    <cfRule type="containsText" dxfId="384" priority="1780" operator="containsText" text="混合">
      <formula>NOT(ISERROR(SEARCH("混合",B51)))</formula>
    </cfRule>
  </conditionalFormatting>
  <conditionalFormatting sqref="B51">
    <cfRule type="containsText" dxfId="383" priority="1779" operator="containsText" text="混合">
      <formula>NOT(ISERROR(SEARCH("混合",B51)))</formula>
    </cfRule>
  </conditionalFormatting>
  <conditionalFormatting sqref="B51">
    <cfRule type="containsText" dxfId="382" priority="1778" operator="containsText" text="混合">
      <formula>NOT(ISERROR(SEARCH("混合",B51)))</formula>
    </cfRule>
  </conditionalFormatting>
  <conditionalFormatting sqref="B51">
    <cfRule type="containsText" dxfId="381" priority="1777" operator="containsText" text="混合">
      <formula>NOT(ISERROR(SEARCH("混合",B51)))</formula>
    </cfRule>
  </conditionalFormatting>
  <conditionalFormatting sqref="B51">
    <cfRule type="containsText" dxfId="380" priority="1776" operator="containsText" text="混合">
      <formula>NOT(ISERROR(SEARCH("混合",B51)))</formula>
    </cfRule>
  </conditionalFormatting>
  <conditionalFormatting sqref="B56">
    <cfRule type="expression" dxfId="379" priority="1769" stopIfTrue="1">
      <formula>AND(B56="",E55&gt;0)</formula>
    </cfRule>
    <cfRule type="containsText" dxfId="378" priority="1774" operator="containsText" text="混合">
      <formula>NOT(ISERROR(SEARCH("混合",B56)))</formula>
    </cfRule>
  </conditionalFormatting>
  <conditionalFormatting sqref="B56">
    <cfRule type="containsText" dxfId="377" priority="1773" operator="containsText" text="混合">
      <formula>NOT(ISERROR(SEARCH("混合",B56)))</formula>
    </cfRule>
  </conditionalFormatting>
  <conditionalFormatting sqref="B56">
    <cfRule type="containsText" dxfId="376" priority="1772" operator="containsText" text="混合">
      <formula>NOT(ISERROR(SEARCH("混合",B56)))</formula>
    </cfRule>
  </conditionalFormatting>
  <conditionalFormatting sqref="B56">
    <cfRule type="containsText" dxfId="375" priority="1771" operator="containsText" text="混合">
      <formula>NOT(ISERROR(SEARCH("混合",B56)))</formula>
    </cfRule>
  </conditionalFormatting>
  <conditionalFormatting sqref="B56">
    <cfRule type="containsText" dxfId="374" priority="1770" operator="containsText" text="混合">
      <formula>NOT(ISERROR(SEARCH("混合",B56)))</formula>
    </cfRule>
  </conditionalFormatting>
  <conditionalFormatting sqref="B61">
    <cfRule type="expression" dxfId="373" priority="1763" stopIfTrue="1">
      <formula>AND(B61="",E60&gt;0)</formula>
    </cfRule>
    <cfRule type="containsText" dxfId="372" priority="1768" operator="containsText" text="混合">
      <formula>NOT(ISERROR(SEARCH("混合",B61)))</formula>
    </cfRule>
  </conditionalFormatting>
  <conditionalFormatting sqref="B61">
    <cfRule type="containsText" dxfId="371" priority="1767" operator="containsText" text="混合">
      <formula>NOT(ISERROR(SEARCH("混合",B61)))</formula>
    </cfRule>
  </conditionalFormatting>
  <conditionalFormatting sqref="B61">
    <cfRule type="containsText" dxfId="370" priority="1766" operator="containsText" text="混合">
      <formula>NOT(ISERROR(SEARCH("混合",B61)))</formula>
    </cfRule>
  </conditionalFormatting>
  <conditionalFormatting sqref="B61">
    <cfRule type="containsText" dxfId="369" priority="1765" operator="containsText" text="混合">
      <formula>NOT(ISERROR(SEARCH("混合",B61)))</formula>
    </cfRule>
  </conditionalFormatting>
  <conditionalFormatting sqref="B61">
    <cfRule type="containsText" dxfId="368" priority="1764" operator="containsText" text="混合">
      <formula>NOT(ISERROR(SEARCH("混合",B61)))</formula>
    </cfRule>
  </conditionalFormatting>
  <conditionalFormatting sqref="B66">
    <cfRule type="expression" dxfId="367" priority="1757" stopIfTrue="1">
      <formula>AND(B66="",E65&gt;0)</formula>
    </cfRule>
    <cfRule type="containsText" dxfId="366" priority="1762" operator="containsText" text="混合">
      <formula>NOT(ISERROR(SEARCH("混合",B66)))</formula>
    </cfRule>
  </conditionalFormatting>
  <conditionalFormatting sqref="B66">
    <cfRule type="containsText" dxfId="365" priority="1761" operator="containsText" text="混合">
      <formula>NOT(ISERROR(SEARCH("混合",B66)))</formula>
    </cfRule>
  </conditionalFormatting>
  <conditionalFormatting sqref="B66">
    <cfRule type="containsText" dxfId="364" priority="1760" operator="containsText" text="混合">
      <formula>NOT(ISERROR(SEARCH("混合",B66)))</formula>
    </cfRule>
  </conditionalFormatting>
  <conditionalFormatting sqref="B66">
    <cfRule type="containsText" dxfId="363" priority="1759" operator="containsText" text="混合">
      <formula>NOT(ISERROR(SEARCH("混合",B66)))</formula>
    </cfRule>
  </conditionalFormatting>
  <conditionalFormatting sqref="B66">
    <cfRule type="containsText" dxfId="362" priority="1758" operator="containsText" text="混合">
      <formula>NOT(ISERROR(SEARCH("混合",B66)))</formula>
    </cfRule>
  </conditionalFormatting>
  <conditionalFormatting sqref="I42">
    <cfRule type="expression" dxfId="361" priority="1600" stopIfTrue="1">
      <formula>$B41="女子"</formula>
    </cfRule>
    <cfRule type="expression" dxfId="360" priority="1601" stopIfTrue="1">
      <formula>$B41="男子"</formula>
    </cfRule>
    <cfRule type="expression" dxfId="359" priority="1602" stopIfTrue="1">
      <formula>$B41="混合"</formula>
    </cfRule>
  </conditionalFormatting>
  <conditionalFormatting sqref="E42 G42">
    <cfRule type="expression" dxfId="358" priority="1603" stopIfTrue="1">
      <formula>$B41="男子"</formula>
    </cfRule>
    <cfRule type="expression" dxfId="357" priority="1604" stopIfTrue="1">
      <formula>$B41="女子"</formula>
    </cfRule>
    <cfRule type="expression" dxfId="356" priority="1605" stopIfTrue="1">
      <formula>$B41="混合"</formula>
    </cfRule>
  </conditionalFormatting>
  <conditionalFormatting sqref="D41:I41">
    <cfRule type="expression" dxfId="355" priority="1606" stopIfTrue="1">
      <formula>$B41="男子"</formula>
    </cfRule>
    <cfRule type="expression" dxfId="354" priority="1607" stopIfTrue="1">
      <formula>$B41="女子"</formula>
    </cfRule>
    <cfRule type="expression" dxfId="353" priority="1608" stopIfTrue="1">
      <formula>$B41="混合"</formula>
    </cfRule>
  </conditionalFormatting>
  <conditionalFormatting sqref="E40 G40 I40">
    <cfRule type="expression" dxfId="352" priority="1609" stopIfTrue="1">
      <formula>$B41="男子"</formula>
    </cfRule>
    <cfRule type="expression" dxfId="351" priority="1610" stopIfTrue="1">
      <formula>$B41="女子"</formula>
    </cfRule>
    <cfRule type="expression" dxfId="350" priority="1611" stopIfTrue="1">
      <formula>$B41="混合"</formula>
    </cfRule>
  </conditionalFormatting>
  <conditionalFormatting sqref="D41">
    <cfRule type="expression" dxfId="349" priority="1599" stopIfTrue="1">
      <formula>AND(D41="",E40&gt;0)</formula>
    </cfRule>
  </conditionalFormatting>
  <conditionalFormatting sqref="E41">
    <cfRule type="expression" dxfId="348" priority="1598" stopIfTrue="1">
      <formula>AND(E41="",E40&gt;0)</formula>
    </cfRule>
  </conditionalFormatting>
  <conditionalFormatting sqref="F41 H41">
    <cfRule type="expression" dxfId="347" priority="1597" stopIfTrue="1">
      <formula>AND(F41="",G40&gt;0)</formula>
    </cfRule>
  </conditionalFormatting>
  <conditionalFormatting sqref="G41">
    <cfRule type="expression" dxfId="346" priority="1596" stopIfTrue="1">
      <formula>AND(G41="",G40&gt;0)</formula>
    </cfRule>
  </conditionalFormatting>
  <conditionalFormatting sqref="I41">
    <cfRule type="expression" dxfId="345" priority="1595" stopIfTrue="1">
      <formula>AND(I41="",I40&gt;0)</formula>
    </cfRule>
  </conditionalFormatting>
  <conditionalFormatting sqref="D43:G43">
    <cfRule type="expression" dxfId="344" priority="1589" stopIfTrue="1">
      <formula>$B41="男子"</formula>
    </cfRule>
    <cfRule type="expression" dxfId="343" priority="1590" stopIfTrue="1">
      <formula>$B41="女子"</formula>
    </cfRule>
    <cfRule type="expression" dxfId="342" priority="1591" stopIfTrue="1">
      <formula>$B41="混合"</formula>
    </cfRule>
  </conditionalFormatting>
  <conditionalFormatting sqref="H43:I43">
    <cfRule type="expression" dxfId="341" priority="1592" stopIfTrue="1">
      <formula>$B41="男子"</formula>
    </cfRule>
    <cfRule type="expression" dxfId="340" priority="1593" stopIfTrue="1">
      <formula>$B41="女子"</formula>
    </cfRule>
    <cfRule type="expression" dxfId="339" priority="1594" stopIfTrue="1">
      <formula>$B41="混合"</formula>
    </cfRule>
  </conditionalFormatting>
  <conditionalFormatting sqref="D43">
    <cfRule type="expression" dxfId="338" priority="1588" stopIfTrue="1">
      <formula>AND(D43="",E42&gt;0)</formula>
    </cfRule>
  </conditionalFormatting>
  <conditionalFormatting sqref="E43">
    <cfRule type="expression" dxfId="337" priority="1587" stopIfTrue="1">
      <formula>AND(E43="",E42&gt;0)</formula>
    </cfRule>
  </conditionalFormatting>
  <conditionalFormatting sqref="F43">
    <cfRule type="expression" dxfId="336" priority="1586" stopIfTrue="1">
      <formula>AND(F43="",G42&gt;0)</formula>
    </cfRule>
  </conditionalFormatting>
  <conditionalFormatting sqref="G43">
    <cfRule type="expression" dxfId="335" priority="1585" stopIfTrue="1">
      <formula>AND(G43="",G42&gt;0)</formula>
    </cfRule>
  </conditionalFormatting>
  <conditionalFormatting sqref="H43">
    <cfRule type="expression" dxfId="334" priority="1584" stopIfTrue="1">
      <formula>AND(H43="",I42&gt;0)</formula>
    </cfRule>
  </conditionalFormatting>
  <conditionalFormatting sqref="I43">
    <cfRule type="expression" dxfId="333" priority="1583" stopIfTrue="1">
      <formula>AND(I43="",I42&gt;0)</formula>
    </cfRule>
  </conditionalFormatting>
  <conditionalFormatting sqref="I47">
    <cfRule type="expression" dxfId="332" priority="1571" stopIfTrue="1">
      <formula>$B46="女子"</formula>
    </cfRule>
    <cfRule type="expression" dxfId="331" priority="1572" stopIfTrue="1">
      <formula>$B46="男子"</formula>
    </cfRule>
    <cfRule type="expression" dxfId="330" priority="1573" stopIfTrue="1">
      <formula>$B46="混合"</formula>
    </cfRule>
  </conditionalFormatting>
  <conditionalFormatting sqref="E47 G47">
    <cfRule type="expression" dxfId="329" priority="1574" stopIfTrue="1">
      <formula>$B46="男子"</formula>
    </cfRule>
    <cfRule type="expression" dxfId="328" priority="1575" stopIfTrue="1">
      <formula>$B46="女子"</formula>
    </cfRule>
    <cfRule type="expression" dxfId="327" priority="1576" stopIfTrue="1">
      <formula>$B46="混合"</formula>
    </cfRule>
  </conditionalFormatting>
  <conditionalFormatting sqref="D46:I46">
    <cfRule type="expression" dxfId="326" priority="1577" stopIfTrue="1">
      <formula>$B46="男子"</formula>
    </cfRule>
    <cfRule type="expression" dxfId="325" priority="1578" stopIfTrue="1">
      <formula>$B46="女子"</formula>
    </cfRule>
    <cfRule type="expression" dxfId="324" priority="1579" stopIfTrue="1">
      <formula>$B46="混合"</formula>
    </cfRule>
  </conditionalFormatting>
  <conditionalFormatting sqref="E45 G45 I45">
    <cfRule type="expression" dxfId="323" priority="1580" stopIfTrue="1">
      <formula>$B46="男子"</formula>
    </cfRule>
    <cfRule type="expression" dxfId="322" priority="1581" stopIfTrue="1">
      <formula>$B46="女子"</formula>
    </cfRule>
    <cfRule type="expression" dxfId="321" priority="1582" stopIfTrue="1">
      <formula>$B46="混合"</formula>
    </cfRule>
  </conditionalFormatting>
  <conditionalFormatting sqref="D46">
    <cfRule type="expression" dxfId="320" priority="1570" stopIfTrue="1">
      <formula>AND(D46="",E45&gt;0)</formula>
    </cfRule>
  </conditionalFormatting>
  <conditionalFormatting sqref="E46">
    <cfRule type="expression" dxfId="319" priority="1569" stopIfTrue="1">
      <formula>AND(E46="",E45&gt;0)</formula>
    </cfRule>
  </conditionalFormatting>
  <conditionalFormatting sqref="F46 H46">
    <cfRule type="expression" dxfId="318" priority="1568" stopIfTrue="1">
      <formula>AND(F46="",G45&gt;0)</formula>
    </cfRule>
  </conditionalFormatting>
  <conditionalFormatting sqref="G46">
    <cfRule type="expression" dxfId="317" priority="1567" stopIfTrue="1">
      <formula>AND(G46="",G45&gt;0)</formula>
    </cfRule>
  </conditionalFormatting>
  <conditionalFormatting sqref="I46">
    <cfRule type="expression" dxfId="316" priority="1566" stopIfTrue="1">
      <formula>AND(I46="",I45&gt;0)</formula>
    </cfRule>
  </conditionalFormatting>
  <conditionalFormatting sqref="D48:G48">
    <cfRule type="expression" dxfId="315" priority="1560" stopIfTrue="1">
      <formula>$B46="男子"</formula>
    </cfRule>
    <cfRule type="expression" dxfId="314" priority="1561" stopIfTrue="1">
      <formula>$B46="女子"</formula>
    </cfRule>
    <cfRule type="expression" dxfId="313" priority="1562" stopIfTrue="1">
      <formula>$B46="混合"</formula>
    </cfRule>
  </conditionalFormatting>
  <conditionalFormatting sqref="H48:I48">
    <cfRule type="expression" dxfId="312" priority="1563" stopIfTrue="1">
      <formula>$B46="男子"</formula>
    </cfRule>
    <cfRule type="expression" dxfId="311" priority="1564" stopIfTrue="1">
      <formula>$B46="女子"</formula>
    </cfRule>
    <cfRule type="expression" dxfId="310" priority="1565" stopIfTrue="1">
      <formula>$B46="混合"</formula>
    </cfRule>
  </conditionalFormatting>
  <conditionalFormatting sqref="D48">
    <cfRule type="expression" dxfId="309" priority="1559" stopIfTrue="1">
      <formula>AND(D48="",E47&gt;0)</formula>
    </cfRule>
  </conditionalFormatting>
  <conditionalFormatting sqref="E48">
    <cfRule type="expression" dxfId="308" priority="1558" stopIfTrue="1">
      <formula>AND(E48="",E47&gt;0)</formula>
    </cfRule>
  </conditionalFormatting>
  <conditionalFormatting sqref="F48">
    <cfRule type="expression" dxfId="307" priority="1557" stopIfTrue="1">
      <formula>AND(F48="",G47&gt;0)</formula>
    </cfRule>
  </conditionalFormatting>
  <conditionalFormatting sqref="G48">
    <cfRule type="expression" dxfId="306" priority="1556" stopIfTrue="1">
      <formula>AND(G48="",G47&gt;0)</formula>
    </cfRule>
  </conditionalFormatting>
  <conditionalFormatting sqref="H48">
    <cfRule type="expression" dxfId="305" priority="1555" stopIfTrue="1">
      <formula>AND(H48="",I47&gt;0)</formula>
    </cfRule>
  </conditionalFormatting>
  <conditionalFormatting sqref="I48">
    <cfRule type="expression" dxfId="304" priority="1554" stopIfTrue="1">
      <formula>AND(I48="",I47&gt;0)</formula>
    </cfRule>
  </conditionalFormatting>
  <conditionalFormatting sqref="I52">
    <cfRule type="expression" dxfId="303" priority="1542" stopIfTrue="1">
      <formula>$B51="女子"</formula>
    </cfRule>
    <cfRule type="expression" dxfId="302" priority="1543" stopIfTrue="1">
      <formula>$B51="男子"</formula>
    </cfRule>
    <cfRule type="expression" dxfId="301" priority="1544" stopIfTrue="1">
      <formula>$B51="混合"</formula>
    </cfRule>
  </conditionalFormatting>
  <conditionalFormatting sqref="E52 G52">
    <cfRule type="expression" dxfId="300" priority="1545" stopIfTrue="1">
      <formula>$B51="男子"</formula>
    </cfRule>
    <cfRule type="expression" dxfId="299" priority="1546" stopIfTrue="1">
      <formula>$B51="女子"</formula>
    </cfRule>
    <cfRule type="expression" dxfId="298" priority="1547" stopIfTrue="1">
      <formula>$B51="混合"</formula>
    </cfRule>
  </conditionalFormatting>
  <conditionalFormatting sqref="D51:I51">
    <cfRule type="expression" dxfId="297" priority="1548" stopIfTrue="1">
      <formula>$B51="男子"</formula>
    </cfRule>
    <cfRule type="expression" dxfId="296" priority="1549" stopIfTrue="1">
      <formula>$B51="女子"</formula>
    </cfRule>
    <cfRule type="expression" dxfId="295" priority="1550" stopIfTrue="1">
      <formula>$B51="混合"</formula>
    </cfRule>
  </conditionalFormatting>
  <conditionalFormatting sqref="E50 G50 I50">
    <cfRule type="expression" dxfId="294" priority="1551" stopIfTrue="1">
      <formula>$B51="男子"</formula>
    </cfRule>
    <cfRule type="expression" dxfId="293" priority="1552" stopIfTrue="1">
      <formula>$B51="女子"</formula>
    </cfRule>
    <cfRule type="expression" dxfId="292" priority="1553" stopIfTrue="1">
      <formula>$B51="混合"</formula>
    </cfRule>
  </conditionalFormatting>
  <conditionalFormatting sqref="D51">
    <cfRule type="expression" dxfId="291" priority="1541" stopIfTrue="1">
      <formula>AND(D51="",E50&gt;0)</formula>
    </cfRule>
  </conditionalFormatting>
  <conditionalFormatting sqref="E51">
    <cfRule type="expression" dxfId="290" priority="1540" stopIfTrue="1">
      <formula>AND(E51="",E50&gt;0)</formula>
    </cfRule>
  </conditionalFormatting>
  <conditionalFormatting sqref="F51 H51">
    <cfRule type="expression" dxfId="289" priority="1539" stopIfTrue="1">
      <formula>AND(F51="",G50&gt;0)</formula>
    </cfRule>
  </conditionalFormatting>
  <conditionalFormatting sqref="G51">
    <cfRule type="expression" dxfId="288" priority="1538" stopIfTrue="1">
      <formula>AND(G51="",G50&gt;0)</formula>
    </cfRule>
  </conditionalFormatting>
  <conditionalFormatting sqref="I51">
    <cfRule type="expression" dxfId="287" priority="1537" stopIfTrue="1">
      <formula>AND(I51="",I50&gt;0)</formula>
    </cfRule>
  </conditionalFormatting>
  <conditionalFormatting sqref="D53:G53">
    <cfRule type="expression" dxfId="286" priority="1531" stopIfTrue="1">
      <formula>$B51="男子"</formula>
    </cfRule>
    <cfRule type="expression" dxfId="285" priority="1532" stopIfTrue="1">
      <formula>$B51="女子"</formula>
    </cfRule>
    <cfRule type="expression" dxfId="284" priority="1533" stopIfTrue="1">
      <formula>$B51="混合"</formula>
    </cfRule>
  </conditionalFormatting>
  <conditionalFormatting sqref="H53:I53">
    <cfRule type="expression" dxfId="283" priority="1534" stopIfTrue="1">
      <formula>$B51="男子"</formula>
    </cfRule>
    <cfRule type="expression" dxfId="282" priority="1535" stopIfTrue="1">
      <formula>$B51="女子"</formula>
    </cfRule>
    <cfRule type="expression" dxfId="281" priority="1536" stopIfTrue="1">
      <formula>$B51="混合"</formula>
    </cfRule>
  </conditionalFormatting>
  <conditionalFormatting sqref="D53">
    <cfRule type="expression" dxfId="280" priority="1530" stopIfTrue="1">
      <formula>AND(D53="",E52&gt;0)</formula>
    </cfRule>
  </conditionalFormatting>
  <conditionalFormatting sqref="E53">
    <cfRule type="expression" dxfId="279" priority="1529" stopIfTrue="1">
      <formula>AND(E53="",E52&gt;0)</formula>
    </cfRule>
  </conditionalFormatting>
  <conditionalFormatting sqref="F53">
    <cfRule type="expression" dxfId="278" priority="1528" stopIfTrue="1">
      <formula>AND(F53="",G52&gt;0)</formula>
    </cfRule>
  </conditionalFormatting>
  <conditionalFormatting sqref="G53">
    <cfRule type="expression" dxfId="277" priority="1527" stopIfTrue="1">
      <formula>AND(G53="",G52&gt;0)</formula>
    </cfRule>
  </conditionalFormatting>
  <conditionalFormatting sqref="H53">
    <cfRule type="expression" dxfId="276" priority="1526" stopIfTrue="1">
      <formula>AND(H53="",I52&gt;0)</formula>
    </cfRule>
  </conditionalFormatting>
  <conditionalFormatting sqref="I53">
    <cfRule type="expression" dxfId="275" priority="1525" stopIfTrue="1">
      <formula>AND(I53="",I52&gt;0)</formula>
    </cfRule>
  </conditionalFormatting>
  <conditionalFormatting sqref="I57">
    <cfRule type="expression" dxfId="274" priority="1513" stopIfTrue="1">
      <formula>$B56="女子"</formula>
    </cfRule>
    <cfRule type="expression" dxfId="273" priority="1514" stopIfTrue="1">
      <formula>$B56="男子"</formula>
    </cfRule>
    <cfRule type="expression" dxfId="272" priority="1515" stopIfTrue="1">
      <formula>$B56="混合"</formula>
    </cfRule>
  </conditionalFormatting>
  <conditionalFormatting sqref="E57 G57">
    <cfRule type="expression" dxfId="271" priority="1516" stopIfTrue="1">
      <formula>$B56="男子"</formula>
    </cfRule>
    <cfRule type="expression" dxfId="270" priority="1517" stopIfTrue="1">
      <formula>$B56="女子"</formula>
    </cfRule>
    <cfRule type="expression" dxfId="269" priority="1518" stopIfTrue="1">
      <formula>$B56="混合"</formula>
    </cfRule>
  </conditionalFormatting>
  <conditionalFormatting sqref="D56:I56">
    <cfRule type="expression" dxfId="268" priority="1519" stopIfTrue="1">
      <formula>$B56="男子"</formula>
    </cfRule>
    <cfRule type="expression" dxfId="267" priority="1520" stopIfTrue="1">
      <formula>$B56="女子"</formula>
    </cfRule>
    <cfRule type="expression" dxfId="266" priority="1521" stopIfTrue="1">
      <formula>$B56="混合"</formula>
    </cfRule>
  </conditionalFormatting>
  <conditionalFormatting sqref="E55 G55 I55">
    <cfRule type="expression" dxfId="265" priority="1522" stopIfTrue="1">
      <formula>$B56="男子"</formula>
    </cfRule>
    <cfRule type="expression" dxfId="264" priority="1523" stopIfTrue="1">
      <formula>$B56="女子"</formula>
    </cfRule>
    <cfRule type="expression" dxfId="263" priority="1524" stopIfTrue="1">
      <formula>$B56="混合"</formula>
    </cfRule>
  </conditionalFormatting>
  <conditionalFormatting sqref="D56">
    <cfRule type="expression" dxfId="262" priority="1512" stopIfTrue="1">
      <formula>AND(D56="",E55&gt;0)</formula>
    </cfRule>
  </conditionalFormatting>
  <conditionalFormatting sqref="E56">
    <cfRule type="expression" dxfId="261" priority="1511" stopIfTrue="1">
      <formula>AND(E56="",E55&gt;0)</formula>
    </cfRule>
  </conditionalFormatting>
  <conditionalFormatting sqref="F56 H56">
    <cfRule type="expression" dxfId="260" priority="1510" stopIfTrue="1">
      <formula>AND(F56="",G55&gt;0)</formula>
    </cfRule>
  </conditionalFormatting>
  <conditionalFormatting sqref="G56">
    <cfRule type="expression" dxfId="259" priority="1509" stopIfTrue="1">
      <formula>AND(G56="",G55&gt;0)</formula>
    </cfRule>
  </conditionalFormatting>
  <conditionalFormatting sqref="I56">
    <cfRule type="expression" dxfId="258" priority="1508" stopIfTrue="1">
      <formula>AND(I56="",I55&gt;0)</formula>
    </cfRule>
  </conditionalFormatting>
  <conditionalFormatting sqref="D58:G58">
    <cfRule type="expression" dxfId="257" priority="1502" stopIfTrue="1">
      <formula>$B56="男子"</formula>
    </cfRule>
    <cfRule type="expression" dxfId="256" priority="1503" stopIfTrue="1">
      <formula>$B56="女子"</formula>
    </cfRule>
    <cfRule type="expression" dxfId="255" priority="1504" stopIfTrue="1">
      <formula>$B56="混合"</formula>
    </cfRule>
  </conditionalFormatting>
  <conditionalFormatting sqref="H58:I58">
    <cfRule type="expression" dxfId="254" priority="1505" stopIfTrue="1">
      <formula>$B56="男子"</formula>
    </cfRule>
    <cfRule type="expression" dxfId="253" priority="1506" stopIfTrue="1">
      <formula>$B56="女子"</formula>
    </cfRule>
    <cfRule type="expression" dxfId="252" priority="1507" stopIfTrue="1">
      <formula>$B56="混合"</formula>
    </cfRule>
  </conditionalFormatting>
  <conditionalFormatting sqref="D58">
    <cfRule type="expression" dxfId="251" priority="1501" stopIfTrue="1">
      <formula>AND(D58="",E57&gt;0)</formula>
    </cfRule>
  </conditionalFormatting>
  <conditionalFormatting sqref="E58">
    <cfRule type="expression" dxfId="250" priority="1500" stopIfTrue="1">
      <formula>AND(E58="",E57&gt;0)</formula>
    </cfRule>
  </conditionalFormatting>
  <conditionalFormatting sqref="F58">
    <cfRule type="expression" dxfId="249" priority="1499" stopIfTrue="1">
      <formula>AND(F58="",G57&gt;0)</formula>
    </cfRule>
  </conditionalFormatting>
  <conditionalFormatting sqref="G58">
    <cfRule type="expression" dxfId="248" priority="1498" stopIfTrue="1">
      <formula>AND(G58="",G57&gt;0)</formula>
    </cfRule>
  </conditionalFormatting>
  <conditionalFormatting sqref="H58">
    <cfRule type="expression" dxfId="247" priority="1497" stopIfTrue="1">
      <formula>AND(H58="",I57&gt;0)</formula>
    </cfRule>
  </conditionalFormatting>
  <conditionalFormatting sqref="I58">
    <cfRule type="expression" dxfId="246" priority="1496" stopIfTrue="1">
      <formula>AND(I58="",I57&gt;0)</formula>
    </cfRule>
  </conditionalFormatting>
  <conditionalFormatting sqref="I62">
    <cfRule type="expression" dxfId="245" priority="1484" stopIfTrue="1">
      <formula>$B61="女子"</formula>
    </cfRule>
    <cfRule type="expression" dxfId="244" priority="1485" stopIfTrue="1">
      <formula>$B61="男子"</formula>
    </cfRule>
    <cfRule type="expression" dxfId="243" priority="1486" stopIfTrue="1">
      <formula>$B61="混合"</formula>
    </cfRule>
  </conditionalFormatting>
  <conditionalFormatting sqref="E62 G62">
    <cfRule type="expression" dxfId="242" priority="1487" stopIfTrue="1">
      <formula>$B61="男子"</formula>
    </cfRule>
    <cfRule type="expression" dxfId="241" priority="1488" stopIfTrue="1">
      <formula>$B61="女子"</formula>
    </cfRule>
    <cfRule type="expression" dxfId="240" priority="1489" stopIfTrue="1">
      <formula>$B61="混合"</formula>
    </cfRule>
  </conditionalFormatting>
  <conditionalFormatting sqref="D61:I61">
    <cfRule type="expression" dxfId="239" priority="1490" stopIfTrue="1">
      <formula>$B61="男子"</formula>
    </cfRule>
    <cfRule type="expression" dxfId="238" priority="1491" stopIfTrue="1">
      <formula>$B61="女子"</formula>
    </cfRule>
    <cfRule type="expression" dxfId="237" priority="1492" stopIfTrue="1">
      <formula>$B61="混合"</formula>
    </cfRule>
  </conditionalFormatting>
  <conditionalFormatting sqref="E60 G60 I60">
    <cfRule type="expression" dxfId="236" priority="1493" stopIfTrue="1">
      <formula>$B61="男子"</formula>
    </cfRule>
    <cfRule type="expression" dxfId="235" priority="1494" stopIfTrue="1">
      <formula>$B61="女子"</formula>
    </cfRule>
    <cfRule type="expression" dxfId="234" priority="1495" stopIfTrue="1">
      <formula>$B61="混合"</formula>
    </cfRule>
  </conditionalFormatting>
  <conditionalFormatting sqref="D61">
    <cfRule type="expression" dxfId="233" priority="1483" stopIfTrue="1">
      <formula>AND(D61="",E60&gt;0)</formula>
    </cfRule>
  </conditionalFormatting>
  <conditionalFormatting sqref="E61">
    <cfRule type="expression" dxfId="232" priority="1482" stopIfTrue="1">
      <formula>AND(E61="",E60&gt;0)</formula>
    </cfRule>
  </conditionalFormatting>
  <conditionalFormatting sqref="F61 H61">
    <cfRule type="expression" dxfId="231" priority="1481" stopIfTrue="1">
      <formula>AND(F61="",G60&gt;0)</formula>
    </cfRule>
  </conditionalFormatting>
  <conditionalFormatting sqref="G61">
    <cfRule type="expression" dxfId="230" priority="1480" stopIfTrue="1">
      <formula>AND(G61="",G60&gt;0)</formula>
    </cfRule>
  </conditionalFormatting>
  <conditionalFormatting sqref="I61">
    <cfRule type="expression" dxfId="229" priority="1479" stopIfTrue="1">
      <formula>AND(I61="",I60&gt;0)</formula>
    </cfRule>
  </conditionalFormatting>
  <conditionalFormatting sqref="D63:G63">
    <cfRule type="expression" dxfId="228" priority="1473" stopIfTrue="1">
      <formula>$B61="男子"</formula>
    </cfRule>
    <cfRule type="expression" dxfId="227" priority="1474" stopIfTrue="1">
      <formula>$B61="女子"</formula>
    </cfRule>
    <cfRule type="expression" dxfId="226" priority="1475" stopIfTrue="1">
      <formula>$B61="混合"</formula>
    </cfRule>
  </conditionalFormatting>
  <conditionalFormatting sqref="H63:I63">
    <cfRule type="expression" dxfId="225" priority="1476" stopIfTrue="1">
      <formula>$B61="男子"</formula>
    </cfRule>
    <cfRule type="expression" dxfId="224" priority="1477" stopIfTrue="1">
      <formula>$B61="女子"</formula>
    </cfRule>
    <cfRule type="expression" dxfId="223" priority="1478" stopIfTrue="1">
      <formula>$B61="混合"</formula>
    </cfRule>
  </conditionalFormatting>
  <conditionalFormatting sqref="D63">
    <cfRule type="expression" dxfId="222" priority="1472" stopIfTrue="1">
      <formula>AND(D63="",E62&gt;0)</formula>
    </cfRule>
  </conditionalFormatting>
  <conditionalFormatting sqref="E63">
    <cfRule type="expression" dxfId="221" priority="1471" stopIfTrue="1">
      <formula>AND(E63="",E62&gt;0)</formula>
    </cfRule>
  </conditionalFormatting>
  <conditionalFormatting sqref="F63">
    <cfRule type="expression" dxfId="220" priority="1470" stopIfTrue="1">
      <formula>AND(F63="",G62&gt;0)</formula>
    </cfRule>
  </conditionalFormatting>
  <conditionalFormatting sqref="G63">
    <cfRule type="expression" dxfId="219" priority="1469" stopIfTrue="1">
      <formula>AND(G63="",G62&gt;0)</formula>
    </cfRule>
  </conditionalFormatting>
  <conditionalFormatting sqref="H63">
    <cfRule type="expression" dxfId="218" priority="1468" stopIfTrue="1">
      <formula>AND(H63="",I62&gt;0)</formula>
    </cfRule>
  </conditionalFormatting>
  <conditionalFormatting sqref="I63">
    <cfRule type="expression" dxfId="217" priority="1467" stopIfTrue="1">
      <formula>AND(I63="",I62&gt;0)</formula>
    </cfRule>
  </conditionalFormatting>
  <conditionalFormatting sqref="I67">
    <cfRule type="expression" dxfId="216" priority="1455" stopIfTrue="1">
      <formula>$B66="女子"</formula>
    </cfRule>
    <cfRule type="expression" dxfId="215" priority="1456" stopIfTrue="1">
      <formula>$B66="男子"</formula>
    </cfRule>
    <cfRule type="expression" dxfId="214" priority="1457" stopIfTrue="1">
      <formula>$B66="混合"</formula>
    </cfRule>
  </conditionalFormatting>
  <conditionalFormatting sqref="E67 G67">
    <cfRule type="expression" dxfId="213" priority="1458" stopIfTrue="1">
      <formula>$B66="男子"</formula>
    </cfRule>
    <cfRule type="expression" dxfId="212" priority="1459" stopIfTrue="1">
      <formula>$B66="女子"</formula>
    </cfRule>
    <cfRule type="expression" dxfId="211" priority="1460" stopIfTrue="1">
      <formula>$B66="混合"</formula>
    </cfRule>
  </conditionalFormatting>
  <conditionalFormatting sqref="D66:I66">
    <cfRule type="expression" dxfId="210" priority="1461" stopIfTrue="1">
      <formula>$B66="男子"</formula>
    </cfRule>
    <cfRule type="expression" dxfId="209" priority="1462" stopIfTrue="1">
      <formula>$B66="女子"</formula>
    </cfRule>
    <cfRule type="expression" dxfId="208" priority="1463" stopIfTrue="1">
      <formula>$B66="混合"</formula>
    </cfRule>
  </conditionalFormatting>
  <conditionalFormatting sqref="E65 G65 I65">
    <cfRule type="expression" dxfId="207" priority="1464" stopIfTrue="1">
      <formula>$B66="男子"</formula>
    </cfRule>
    <cfRule type="expression" dxfId="206" priority="1465" stopIfTrue="1">
      <formula>$B66="女子"</formula>
    </cfRule>
    <cfRule type="expression" dxfId="205" priority="1466" stopIfTrue="1">
      <formula>$B66="混合"</formula>
    </cfRule>
  </conditionalFormatting>
  <conditionalFormatting sqref="D66">
    <cfRule type="expression" dxfId="204" priority="1454" stopIfTrue="1">
      <formula>AND(D66="",E65&gt;0)</formula>
    </cfRule>
  </conditionalFormatting>
  <conditionalFormatting sqref="E66">
    <cfRule type="expression" dxfId="203" priority="1453" stopIfTrue="1">
      <formula>AND(E66="",E65&gt;0)</formula>
    </cfRule>
  </conditionalFormatting>
  <conditionalFormatting sqref="F66 H66">
    <cfRule type="expression" dxfId="202" priority="1452" stopIfTrue="1">
      <formula>AND(F66="",G65&gt;0)</formula>
    </cfRule>
  </conditionalFormatting>
  <conditionalFormatting sqref="G66">
    <cfRule type="expression" dxfId="201" priority="1451" stopIfTrue="1">
      <formula>AND(G66="",G65&gt;0)</formula>
    </cfRule>
  </conditionalFormatting>
  <conditionalFormatting sqref="I66">
    <cfRule type="expression" dxfId="200" priority="1450" stopIfTrue="1">
      <formula>AND(I66="",I65&gt;0)</formula>
    </cfRule>
  </conditionalFormatting>
  <conditionalFormatting sqref="D68:G68">
    <cfRule type="expression" dxfId="199" priority="1444" stopIfTrue="1">
      <formula>$B66="男子"</formula>
    </cfRule>
    <cfRule type="expression" dxfId="198" priority="1445" stopIfTrue="1">
      <formula>$B66="女子"</formula>
    </cfRule>
    <cfRule type="expression" dxfId="197" priority="1446" stopIfTrue="1">
      <formula>$B66="混合"</formula>
    </cfRule>
  </conditionalFormatting>
  <conditionalFormatting sqref="H68:I68">
    <cfRule type="expression" dxfId="196" priority="1447" stopIfTrue="1">
      <formula>$B66="男子"</formula>
    </cfRule>
    <cfRule type="expression" dxfId="195" priority="1448" stopIfTrue="1">
      <formula>$B66="女子"</formula>
    </cfRule>
    <cfRule type="expression" dxfId="194" priority="1449" stopIfTrue="1">
      <formula>$B66="混合"</formula>
    </cfRule>
  </conditionalFormatting>
  <conditionalFormatting sqref="D68">
    <cfRule type="expression" dxfId="193" priority="1443" stopIfTrue="1">
      <formula>AND(D68="",E67&gt;0)</formula>
    </cfRule>
  </conditionalFormatting>
  <conditionalFormatting sqref="E68">
    <cfRule type="expression" dxfId="192" priority="1442" stopIfTrue="1">
      <formula>AND(E68="",E67&gt;0)</formula>
    </cfRule>
  </conditionalFormatting>
  <conditionalFormatting sqref="F68">
    <cfRule type="expression" dxfId="191" priority="1441" stopIfTrue="1">
      <formula>AND(F68="",G67&gt;0)</formula>
    </cfRule>
  </conditionalFormatting>
  <conditionalFormatting sqref="G68">
    <cfRule type="expression" dxfId="190" priority="1440" stopIfTrue="1">
      <formula>AND(G68="",G67&gt;0)</formula>
    </cfRule>
  </conditionalFormatting>
  <conditionalFormatting sqref="H68">
    <cfRule type="expression" dxfId="189" priority="1439" stopIfTrue="1">
      <formula>AND(H68="",I67&gt;0)</formula>
    </cfRule>
  </conditionalFormatting>
  <conditionalFormatting sqref="I68">
    <cfRule type="expression" dxfId="188" priority="1438" stopIfTrue="1">
      <formula>AND(I68="",I67&gt;0)</formula>
    </cfRule>
  </conditionalFormatting>
  <conditionalFormatting sqref="F11">
    <cfRule type="expression" dxfId="187" priority="1409" stopIfTrue="1">
      <formula>AND(F11="",G10&gt;0)</formula>
    </cfRule>
  </conditionalFormatting>
  <conditionalFormatting sqref="K11:O11">
    <cfRule type="cellIs" dxfId="186" priority="1382" stopIfTrue="1" operator="equal">
      <formula>"ﾅﾝﾊﾞｰｶｰﾄﾞ確認下さい"</formula>
    </cfRule>
  </conditionalFormatting>
  <conditionalFormatting sqref="K10">
    <cfRule type="cellIs" dxfId="185" priority="1381" stopIfTrue="1" operator="notEqual">
      <formula>1</formula>
    </cfRule>
  </conditionalFormatting>
  <conditionalFormatting sqref="B13">
    <cfRule type="expression" dxfId="184" priority="1376" stopIfTrue="1">
      <formula>$B11="共通男子"</formula>
    </cfRule>
    <cfRule type="expression" dxfId="183" priority="1377" stopIfTrue="1">
      <formula>$B11="共通女子"</formula>
    </cfRule>
    <cfRule type="expression" dxfId="182" priority="1378" stopIfTrue="1">
      <formula>$B11="男女混合"</formula>
    </cfRule>
  </conditionalFormatting>
  <conditionalFormatting sqref="C13">
    <cfRule type="expression" dxfId="181" priority="1372" stopIfTrue="1">
      <formula>$B11="共通男子"</formula>
    </cfRule>
    <cfRule type="expression" dxfId="180" priority="1373" stopIfTrue="1">
      <formula>$B11="共通女子"</formula>
    </cfRule>
    <cfRule type="expression" dxfId="179" priority="1374" stopIfTrue="1">
      <formula>$B11="男女混合"</formula>
    </cfRule>
  </conditionalFormatting>
  <conditionalFormatting sqref="B18">
    <cfRule type="expression" dxfId="178" priority="1369" stopIfTrue="1">
      <formula>$B16="共通男子"</formula>
    </cfRule>
    <cfRule type="expression" dxfId="177" priority="1370" stopIfTrue="1">
      <formula>$B16="共通女子"</formula>
    </cfRule>
    <cfRule type="expression" dxfId="176" priority="1371" stopIfTrue="1">
      <formula>$B16="男女混合"</formula>
    </cfRule>
  </conditionalFormatting>
  <conditionalFormatting sqref="C18">
    <cfRule type="expression" dxfId="175" priority="1366" stopIfTrue="1">
      <formula>$B16="共通男子"</formula>
    </cfRule>
    <cfRule type="expression" dxfId="174" priority="1367" stopIfTrue="1">
      <formula>$B16="共通女子"</formula>
    </cfRule>
    <cfRule type="expression" dxfId="173" priority="1368" stopIfTrue="1">
      <formula>$B16="男女混合"</formula>
    </cfRule>
  </conditionalFormatting>
  <conditionalFormatting sqref="B23">
    <cfRule type="expression" dxfId="172" priority="1363" stopIfTrue="1">
      <formula>$B21="共通男子"</formula>
    </cfRule>
    <cfRule type="expression" dxfId="171" priority="1364" stopIfTrue="1">
      <formula>$B21="共通女子"</formula>
    </cfRule>
    <cfRule type="expression" dxfId="170" priority="1365" stopIfTrue="1">
      <formula>$B21="男女混合"</formula>
    </cfRule>
  </conditionalFormatting>
  <conditionalFormatting sqref="C23">
    <cfRule type="expression" dxfId="169" priority="1360" stopIfTrue="1">
      <formula>$B21="共通男子"</formula>
    </cfRule>
    <cfRule type="expression" dxfId="168" priority="1361" stopIfTrue="1">
      <formula>$B21="共通女子"</formula>
    </cfRule>
    <cfRule type="expression" dxfId="167" priority="1362" stopIfTrue="1">
      <formula>$B21="男女混合"</formula>
    </cfRule>
  </conditionalFormatting>
  <conditionalFormatting sqref="I12">
    <cfRule type="expression" dxfId="166" priority="1357" stopIfTrue="1">
      <formula>$B11="女子"</formula>
    </cfRule>
    <cfRule type="expression" dxfId="165" priority="1358" stopIfTrue="1">
      <formula>$B11="男子"</formula>
    </cfRule>
  </conditionalFormatting>
  <conditionalFormatting sqref="H13:I13">
    <cfRule type="expression" dxfId="164" priority="1354" stopIfTrue="1">
      <formula>$B11="男子"</formula>
    </cfRule>
    <cfRule type="expression" dxfId="163" priority="1355" stopIfTrue="1">
      <formula>$B11="女子"</formula>
    </cfRule>
  </conditionalFormatting>
  <conditionalFormatting sqref="H13">
    <cfRule type="expression" dxfId="162" priority="1353" stopIfTrue="1">
      <formula>AND(H13="",I12&gt;0)</formula>
    </cfRule>
  </conditionalFormatting>
  <conditionalFormatting sqref="I13">
    <cfRule type="expression" dxfId="161" priority="1352" stopIfTrue="1">
      <formula>AND(I13="",I12&gt;0)</formula>
    </cfRule>
  </conditionalFormatting>
  <conditionalFormatting sqref="B28">
    <cfRule type="expression" dxfId="160" priority="1299" stopIfTrue="1">
      <formula>$B26="共通男子"</formula>
    </cfRule>
    <cfRule type="expression" dxfId="159" priority="1300" stopIfTrue="1">
      <formula>$B26="共通女子"</formula>
    </cfRule>
    <cfRule type="expression" dxfId="158" priority="1301" stopIfTrue="1">
      <formula>$B26="男女混合"</formula>
    </cfRule>
  </conditionalFormatting>
  <conditionalFormatting sqref="C28">
    <cfRule type="expression" dxfId="157" priority="1296" stopIfTrue="1">
      <formula>$B26="共通男子"</formula>
    </cfRule>
    <cfRule type="expression" dxfId="156" priority="1297" stopIfTrue="1">
      <formula>$B26="共通女子"</formula>
    </cfRule>
    <cfRule type="expression" dxfId="155" priority="1298" stopIfTrue="1">
      <formula>$B26="男女混合"</formula>
    </cfRule>
  </conditionalFormatting>
  <conditionalFormatting sqref="B33">
    <cfRule type="expression" dxfId="154" priority="1251" stopIfTrue="1">
      <formula>$B31="共通男子"</formula>
    </cfRule>
    <cfRule type="expression" dxfId="153" priority="1252" stopIfTrue="1">
      <formula>$B31="共通女子"</formula>
    </cfRule>
    <cfRule type="expression" dxfId="152" priority="1253" stopIfTrue="1">
      <formula>$B31="男女混合"</formula>
    </cfRule>
  </conditionalFormatting>
  <conditionalFormatting sqref="C33">
    <cfRule type="expression" dxfId="151" priority="1248" stopIfTrue="1">
      <formula>$B31="共通男子"</formula>
    </cfRule>
    <cfRule type="expression" dxfId="150" priority="1249" stopIfTrue="1">
      <formula>$B31="共通女子"</formula>
    </cfRule>
    <cfRule type="expression" dxfId="149" priority="1250" stopIfTrue="1">
      <formula>$B31="男女混合"</formula>
    </cfRule>
  </conditionalFormatting>
  <conditionalFormatting sqref="B38">
    <cfRule type="expression" dxfId="148" priority="1203" stopIfTrue="1">
      <formula>$B36="共通男子"</formula>
    </cfRule>
    <cfRule type="expression" dxfId="147" priority="1204" stopIfTrue="1">
      <formula>$B36="共通女子"</formula>
    </cfRule>
    <cfRule type="expression" dxfId="146" priority="1205" stopIfTrue="1">
      <formula>$B36="男女混合"</formula>
    </cfRule>
  </conditionalFormatting>
  <conditionalFormatting sqref="C38">
    <cfRule type="expression" dxfId="145" priority="1200" stopIfTrue="1">
      <formula>$B36="共通男子"</formula>
    </cfRule>
    <cfRule type="expression" dxfId="144" priority="1201" stopIfTrue="1">
      <formula>$B36="共通女子"</formula>
    </cfRule>
    <cfRule type="expression" dxfId="143" priority="1202" stopIfTrue="1">
      <formula>$B36="男女混合"</formula>
    </cfRule>
  </conditionalFormatting>
  <conditionalFormatting sqref="B16">
    <cfRule type="containsText" dxfId="142" priority="1179" operator="containsText" text="混合">
      <formula>NOT(ISERROR(SEARCH("混合",B16)))</formula>
    </cfRule>
  </conditionalFormatting>
  <conditionalFormatting sqref="B16">
    <cfRule type="containsText" dxfId="141" priority="1178" operator="containsText" text="混合">
      <formula>NOT(ISERROR(SEARCH("混合",B16)))</formula>
    </cfRule>
  </conditionalFormatting>
  <conditionalFormatting sqref="B16">
    <cfRule type="expression" dxfId="140" priority="1172" stopIfTrue="1">
      <formula>AND(B16="",E15&gt;0)</formula>
    </cfRule>
    <cfRule type="containsText" dxfId="139" priority="1177" operator="containsText" text="混合">
      <formula>NOT(ISERROR(SEARCH("混合",B16)))</formula>
    </cfRule>
  </conditionalFormatting>
  <conditionalFormatting sqref="B16">
    <cfRule type="containsText" dxfId="138" priority="1176" operator="containsText" text="混合">
      <formula>NOT(ISERROR(SEARCH("混合",B16)))</formula>
    </cfRule>
  </conditionalFormatting>
  <conditionalFormatting sqref="B16">
    <cfRule type="containsText" dxfId="137" priority="1175" operator="containsText" text="混合">
      <formula>NOT(ISERROR(SEARCH("混合",B16)))</formula>
    </cfRule>
  </conditionalFormatting>
  <conditionalFormatting sqref="B16">
    <cfRule type="containsText" dxfId="136" priority="1174" operator="containsText" text="混合">
      <formula>NOT(ISERROR(SEARCH("混合",B16)))</formula>
    </cfRule>
  </conditionalFormatting>
  <conditionalFormatting sqref="B16">
    <cfRule type="containsText" dxfId="135" priority="1173" operator="containsText" text="混合">
      <formula>NOT(ISERROR(SEARCH("混合",B16)))</formula>
    </cfRule>
  </conditionalFormatting>
  <conditionalFormatting sqref="B21">
    <cfRule type="containsText" dxfId="134" priority="1171" operator="containsText" text="混合">
      <formula>NOT(ISERROR(SEARCH("混合",B21)))</formula>
    </cfRule>
  </conditionalFormatting>
  <conditionalFormatting sqref="B21">
    <cfRule type="containsText" dxfId="133" priority="1170" operator="containsText" text="混合">
      <formula>NOT(ISERROR(SEARCH("混合",B21)))</formula>
    </cfRule>
  </conditionalFormatting>
  <conditionalFormatting sqref="B21">
    <cfRule type="expression" dxfId="132" priority="1164" stopIfTrue="1">
      <formula>AND(B21="",E20&gt;0)</formula>
    </cfRule>
    <cfRule type="containsText" dxfId="131" priority="1169" operator="containsText" text="混合">
      <formula>NOT(ISERROR(SEARCH("混合",B21)))</formula>
    </cfRule>
  </conditionalFormatting>
  <conditionalFormatting sqref="B21">
    <cfRule type="containsText" dxfId="130" priority="1168" operator="containsText" text="混合">
      <formula>NOT(ISERROR(SEARCH("混合",B21)))</formula>
    </cfRule>
  </conditionalFormatting>
  <conditionalFormatting sqref="B21">
    <cfRule type="containsText" dxfId="129" priority="1167" operator="containsText" text="混合">
      <formula>NOT(ISERROR(SEARCH("混合",B21)))</formula>
    </cfRule>
  </conditionalFormatting>
  <conditionalFormatting sqref="B21">
    <cfRule type="containsText" dxfId="128" priority="1166" operator="containsText" text="混合">
      <formula>NOT(ISERROR(SEARCH("混合",B21)))</formula>
    </cfRule>
  </conditionalFormatting>
  <conditionalFormatting sqref="B21">
    <cfRule type="containsText" dxfId="127" priority="1165" operator="containsText" text="混合">
      <formula>NOT(ISERROR(SEARCH("混合",B21)))</formula>
    </cfRule>
  </conditionalFormatting>
  <conditionalFormatting sqref="B26">
    <cfRule type="containsText" dxfId="126" priority="1162" stopIfTrue="1" operator="containsText" text="女">
      <formula>NOT(ISERROR(SEARCH("女",B26)))</formula>
    </cfRule>
    <cfRule type="containsText" dxfId="125" priority="1163" stopIfTrue="1" operator="containsText" text="男">
      <formula>NOT(ISERROR(SEARCH("男",B26)))</formula>
    </cfRule>
  </conditionalFormatting>
  <conditionalFormatting sqref="B26">
    <cfRule type="containsText" dxfId="124" priority="1161" operator="containsText" text="混合">
      <formula>NOT(ISERROR(SEARCH("混合",B26)))</formula>
    </cfRule>
  </conditionalFormatting>
  <conditionalFormatting sqref="B26">
    <cfRule type="containsText" dxfId="123" priority="1160" operator="containsText" text="混合">
      <formula>NOT(ISERROR(SEARCH("混合",B26)))</formula>
    </cfRule>
  </conditionalFormatting>
  <conditionalFormatting sqref="B26">
    <cfRule type="expression" dxfId="122" priority="1154" stopIfTrue="1">
      <formula>AND(B26="",E25&gt;0)</formula>
    </cfRule>
    <cfRule type="containsText" dxfId="121" priority="1159" operator="containsText" text="混合">
      <formula>NOT(ISERROR(SEARCH("混合",B26)))</formula>
    </cfRule>
  </conditionalFormatting>
  <conditionalFormatting sqref="B26">
    <cfRule type="containsText" dxfId="120" priority="1158" operator="containsText" text="混合">
      <formula>NOT(ISERROR(SEARCH("混合",B26)))</formula>
    </cfRule>
  </conditionalFormatting>
  <conditionalFormatting sqref="B26">
    <cfRule type="containsText" dxfId="119" priority="1157" operator="containsText" text="混合">
      <formula>NOT(ISERROR(SEARCH("混合",B26)))</formula>
    </cfRule>
  </conditionalFormatting>
  <conditionalFormatting sqref="B26">
    <cfRule type="containsText" dxfId="118" priority="1156" operator="containsText" text="混合">
      <formula>NOT(ISERROR(SEARCH("混合",B26)))</formula>
    </cfRule>
  </conditionalFormatting>
  <conditionalFormatting sqref="B26">
    <cfRule type="containsText" dxfId="117" priority="1155" operator="containsText" text="混合">
      <formula>NOT(ISERROR(SEARCH("混合",B26)))</formula>
    </cfRule>
  </conditionalFormatting>
  <conditionalFormatting sqref="B31">
    <cfRule type="containsText" dxfId="116" priority="1152" stopIfTrue="1" operator="containsText" text="女">
      <formula>NOT(ISERROR(SEARCH("女",B31)))</formula>
    </cfRule>
    <cfRule type="containsText" dxfId="115" priority="1153" stopIfTrue="1" operator="containsText" text="男">
      <formula>NOT(ISERROR(SEARCH("男",B31)))</formula>
    </cfRule>
  </conditionalFormatting>
  <conditionalFormatting sqref="B31">
    <cfRule type="containsText" dxfId="114" priority="1151" operator="containsText" text="混合">
      <formula>NOT(ISERROR(SEARCH("混合",B31)))</formula>
    </cfRule>
  </conditionalFormatting>
  <conditionalFormatting sqref="B31">
    <cfRule type="containsText" dxfId="113" priority="1150" operator="containsText" text="混合">
      <formula>NOT(ISERROR(SEARCH("混合",B31)))</formula>
    </cfRule>
  </conditionalFormatting>
  <conditionalFormatting sqref="B31">
    <cfRule type="expression" dxfId="112" priority="1144" stopIfTrue="1">
      <formula>AND(B31="",E30&gt;0)</formula>
    </cfRule>
    <cfRule type="containsText" dxfId="111" priority="1149" operator="containsText" text="混合">
      <formula>NOT(ISERROR(SEARCH("混合",B31)))</formula>
    </cfRule>
  </conditionalFormatting>
  <conditionalFormatting sqref="B31">
    <cfRule type="containsText" dxfId="110" priority="1148" operator="containsText" text="混合">
      <formula>NOT(ISERROR(SEARCH("混合",B31)))</formula>
    </cfRule>
  </conditionalFormatting>
  <conditionalFormatting sqref="B31">
    <cfRule type="containsText" dxfId="109" priority="1147" operator="containsText" text="混合">
      <formula>NOT(ISERROR(SEARCH("混合",B31)))</formula>
    </cfRule>
  </conditionalFormatting>
  <conditionalFormatting sqref="B31">
    <cfRule type="containsText" dxfId="108" priority="1146" operator="containsText" text="混合">
      <formula>NOT(ISERROR(SEARCH("混合",B31)))</formula>
    </cfRule>
  </conditionalFormatting>
  <conditionalFormatting sqref="B31">
    <cfRule type="containsText" dxfId="107" priority="1145" operator="containsText" text="混合">
      <formula>NOT(ISERROR(SEARCH("混合",B31)))</formula>
    </cfRule>
  </conditionalFormatting>
  <conditionalFormatting sqref="B36">
    <cfRule type="containsText" dxfId="106" priority="1142" stopIfTrue="1" operator="containsText" text="女">
      <formula>NOT(ISERROR(SEARCH("女",B36)))</formula>
    </cfRule>
    <cfRule type="containsText" dxfId="105" priority="1143" stopIfTrue="1" operator="containsText" text="男">
      <formula>NOT(ISERROR(SEARCH("男",B36)))</formula>
    </cfRule>
  </conditionalFormatting>
  <conditionalFormatting sqref="B36">
    <cfRule type="containsText" dxfId="104" priority="1141" operator="containsText" text="混合">
      <formula>NOT(ISERROR(SEARCH("混合",B36)))</formula>
    </cfRule>
  </conditionalFormatting>
  <conditionalFormatting sqref="B36">
    <cfRule type="containsText" dxfId="103" priority="1140" operator="containsText" text="混合">
      <formula>NOT(ISERROR(SEARCH("混合",B36)))</formula>
    </cfRule>
  </conditionalFormatting>
  <conditionalFormatting sqref="B36">
    <cfRule type="expression" dxfId="102" priority="1134" stopIfTrue="1">
      <formula>AND(B36="",E35&gt;0)</formula>
    </cfRule>
    <cfRule type="containsText" dxfId="101" priority="1139" operator="containsText" text="混合">
      <formula>NOT(ISERROR(SEARCH("混合",B36)))</formula>
    </cfRule>
  </conditionalFormatting>
  <conditionalFormatting sqref="B36">
    <cfRule type="containsText" dxfId="100" priority="1138" operator="containsText" text="混合">
      <formula>NOT(ISERROR(SEARCH("混合",B36)))</formula>
    </cfRule>
  </conditionalFormatting>
  <conditionalFormatting sqref="B36">
    <cfRule type="containsText" dxfId="99" priority="1137" operator="containsText" text="混合">
      <formula>NOT(ISERROR(SEARCH("混合",B36)))</formula>
    </cfRule>
  </conditionalFormatting>
  <conditionalFormatting sqref="B36">
    <cfRule type="containsText" dxfId="98" priority="1136" operator="containsText" text="混合">
      <formula>NOT(ISERROR(SEARCH("混合",B36)))</formula>
    </cfRule>
  </conditionalFormatting>
  <conditionalFormatting sqref="B36">
    <cfRule type="containsText" dxfId="97" priority="1135" operator="containsText" text="混合">
      <formula>NOT(ISERROR(SEARCH("混合",B36)))</formula>
    </cfRule>
  </conditionalFormatting>
  <conditionalFormatting sqref="M10">
    <cfRule type="cellIs" dxfId="96" priority="1133" stopIfTrue="1" operator="notEqual">
      <formula>1</formula>
    </cfRule>
  </conditionalFormatting>
  <conditionalFormatting sqref="O10">
    <cfRule type="cellIs" dxfId="95" priority="1132" stopIfTrue="1" operator="notEqual">
      <formula>1</formula>
    </cfRule>
  </conditionalFormatting>
  <conditionalFormatting sqref="K13:O13">
    <cfRule type="cellIs" dxfId="94" priority="1131" stopIfTrue="1" operator="equal">
      <formula>"ﾅﾝﾊﾞｰｶｰﾄﾞ確認下さい"</formula>
    </cfRule>
  </conditionalFormatting>
  <conditionalFormatting sqref="K12">
    <cfRule type="cellIs" dxfId="93" priority="1130" stopIfTrue="1" operator="notEqual">
      <formula>1</formula>
    </cfRule>
  </conditionalFormatting>
  <conditionalFormatting sqref="M12">
    <cfRule type="cellIs" dxfId="92" priority="1129" stopIfTrue="1" operator="notEqual">
      <formula>1</formula>
    </cfRule>
  </conditionalFormatting>
  <conditionalFormatting sqref="O12">
    <cfRule type="cellIs" dxfId="91" priority="1128" stopIfTrue="1" operator="notEqual">
      <formula>1</formula>
    </cfRule>
  </conditionalFormatting>
  <conditionalFormatting sqref="K16:O16 K21:O21 K26:O26 K31:O31 K36:O36">
    <cfRule type="cellIs" dxfId="90" priority="1127" stopIfTrue="1" operator="equal">
      <formula>"ﾅﾝﾊﾞｰｶｰﾄﾞ確認下さい"</formula>
    </cfRule>
  </conditionalFormatting>
  <conditionalFormatting sqref="K15 K20 K25 K30 K35">
    <cfRule type="cellIs" dxfId="89" priority="1126" stopIfTrue="1" operator="notEqual">
      <formula>1</formula>
    </cfRule>
  </conditionalFormatting>
  <conditionalFormatting sqref="M15 M20 M25 M30 M35">
    <cfRule type="cellIs" dxfId="88" priority="1125" stopIfTrue="1" operator="notEqual">
      <formula>1</formula>
    </cfRule>
  </conditionalFormatting>
  <conditionalFormatting sqref="O15 O20 O25 O30 O35">
    <cfRule type="cellIs" dxfId="87" priority="1124" stopIfTrue="1" operator="notEqual">
      <formula>1</formula>
    </cfRule>
  </conditionalFormatting>
  <conditionalFormatting sqref="K17 K22 K27 K32 K37">
    <cfRule type="cellIs" dxfId="86" priority="1122" stopIfTrue="1" operator="notEqual">
      <formula>1</formula>
    </cfRule>
  </conditionalFormatting>
  <conditionalFormatting sqref="M17 M22 M27 M32 M37">
    <cfRule type="cellIs" dxfId="85" priority="1121" stopIfTrue="1" operator="notEqual">
      <formula>1</formula>
    </cfRule>
  </conditionalFormatting>
  <conditionalFormatting sqref="O17 O22 O27 O32 O37">
    <cfRule type="cellIs" dxfId="84" priority="1120" stopIfTrue="1" operator="notEqual">
      <formula>1</formula>
    </cfRule>
  </conditionalFormatting>
  <conditionalFormatting sqref="K18">
    <cfRule type="cellIs" dxfId="83" priority="639" stopIfTrue="1" operator="equal">
      <formula>"ﾅﾝﾊﾞｰｶｰﾄﾞ確認下さい"</formula>
    </cfRule>
  </conditionalFormatting>
  <conditionalFormatting sqref="D16">
    <cfRule type="expression" dxfId="82" priority="121" stopIfTrue="1">
      <formula>AND(D16="",E15&gt;0)</formula>
    </cfRule>
  </conditionalFormatting>
  <conditionalFormatting sqref="E16">
    <cfRule type="expression" dxfId="81" priority="120" stopIfTrue="1">
      <formula>AND(E16="",E15&gt;0)</formula>
    </cfRule>
  </conditionalFormatting>
  <conditionalFormatting sqref="F16 H16">
    <cfRule type="expression" dxfId="80" priority="119" stopIfTrue="1">
      <formula>AND(F16="",G15&gt;0)</formula>
    </cfRule>
  </conditionalFormatting>
  <conditionalFormatting sqref="G16">
    <cfRule type="expression" dxfId="79" priority="118" stopIfTrue="1">
      <formula>AND(G16="",G15&gt;0)</formula>
    </cfRule>
  </conditionalFormatting>
  <conditionalFormatting sqref="I16">
    <cfRule type="expression" dxfId="78" priority="117" stopIfTrue="1">
      <formula>AND(I16="",I15&gt;0)</formula>
    </cfRule>
  </conditionalFormatting>
  <conditionalFormatting sqref="D18">
    <cfRule type="expression" dxfId="77" priority="113" stopIfTrue="1">
      <formula>AND(D18="",E17&gt;0)</formula>
    </cfRule>
  </conditionalFormatting>
  <conditionalFormatting sqref="E18">
    <cfRule type="expression" dxfId="76" priority="112" stopIfTrue="1">
      <formula>AND(E18="",E17&gt;0)</formula>
    </cfRule>
  </conditionalFormatting>
  <conditionalFormatting sqref="F18">
    <cfRule type="expression" dxfId="75" priority="111" stopIfTrue="1">
      <formula>AND(F18="",G17&gt;0)</formula>
    </cfRule>
  </conditionalFormatting>
  <conditionalFormatting sqref="G18">
    <cfRule type="expression" dxfId="74" priority="110" stopIfTrue="1">
      <formula>AND(G18="",G17&gt;0)</formula>
    </cfRule>
  </conditionalFormatting>
  <conditionalFormatting sqref="F16">
    <cfRule type="expression" dxfId="73" priority="109" stopIfTrue="1">
      <formula>AND(F16="",G15&gt;0)</formula>
    </cfRule>
  </conditionalFormatting>
  <conditionalFormatting sqref="I17">
    <cfRule type="expression" dxfId="72" priority="106" stopIfTrue="1">
      <formula>$B16="女子"</formula>
    </cfRule>
    <cfRule type="expression" dxfId="71" priority="107" stopIfTrue="1">
      <formula>$B16="男子"</formula>
    </cfRule>
  </conditionalFormatting>
  <conditionalFormatting sqref="H18:I18">
    <cfRule type="expression" dxfId="70" priority="103" stopIfTrue="1">
      <formula>$B16="男子"</formula>
    </cfRule>
    <cfRule type="expression" dxfId="69" priority="104" stopIfTrue="1">
      <formula>$B16="女子"</formula>
    </cfRule>
  </conditionalFormatting>
  <conditionalFormatting sqref="H18">
    <cfRule type="expression" dxfId="68" priority="102" stopIfTrue="1">
      <formula>AND(H18="",I17&gt;0)</formula>
    </cfRule>
  </conditionalFormatting>
  <conditionalFormatting sqref="I18">
    <cfRule type="expression" dxfId="67" priority="101" stopIfTrue="1">
      <formula>AND(I18="",I17&gt;0)</formula>
    </cfRule>
  </conditionalFormatting>
  <conditionalFormatting sqref="D21">
    <cfRule type="expression" dxfId="66" priority="97" stopIfTrue="1">
      <formula>AND(D21="",E20&gt;0)</formula>
    </cfRule>
  </conditionalFormatting>
  <conditionalFormatting sqref="E21">
    <cfRule type="expression" dxfId="65" priority="96" stopIfTrue="1">
      <formula>AND(E21="",E20&gt;0)</formula>
    </cfRule>
  </conditionalFormatting>
  <conditionalFormatting sqref="F21 H21">
    <cfRule type="expression" dxfId="64" priority="95" stopIfTrue="1">
      <formula>AND(F21="",G20&gt;0)</formula>
    </cfRule>
  </conditionalFormatting>
  <conditionalFormatting sqref="G21">
    <cfRule type="expression" dxfId="63" priority="94" stopIfTrue="1">
      <formula>AND(G21="",G20&gt;0)</formula>
    </cfRule>
  </conditionalFormatting>
  <conditionalFormatting sqref="I21">
    <cfRule type="expression" dxfId="62" priority="93" stopIfTrue="1">
      <formula>AND(I21="",I20&gt;0)</formula>
    </cfRule>
  </conditionalFormatting>
  <conditionalFormatting sqref="D23">
    <cfRule type="expression" dxfId="61" priority="89" stopIfTrue="1">
      <formula>AND(D23="",E22&gt;0)</formula>
    </cfRule>
  </conditionalFormatting>
  <conditionalFormatting sqref="E23">
    <cfRule type="expression" dxfId="60" priority="88" stopIfTrue="1">
      <formula>AND(E23="",E22&gt;0)</formula>
    </cfRule>
  </conditionalFormatting>
  <conditionalFormatting sqref="F23">
    <cfRule type="expression" dxfId="59" priority="87" stopIfTrue="1">
      <formula>AND(F23="",G22&gt;0)</formula>
    </cfRule>
  </conditionalFormatting>
  <conditionalFormatting sqref="G23">
    <cfRule type="expression" dxfId="58" priority="86" stopIfTrue="1">
      <formula>AND(G23="",G22&gt;0)</formula>
    </cfRule>
  </conditionalFormatting>
  <conditionalFormatting sqref="F21">
    <cfRule type="expression" dxfId="57" priority="85" stopIfTrue="1">
      <formula>AND(F21="",G20&gt;0)</formula>
    </cfRule>
  </conditionalFormatting>
  <conditionalFormatting sqref="I22">
    <cfRule type="expression" dxfId="56" priority="82" stopIfTrue="1">
      <formula>$B21="女子"</formula>
    </cfRule>
    <cfRule type="expression" dxfId="55" priority="83" stopIfTrue="1">
      <formula>$B21="男子"</formula>
    </cfRule>
  </conditionalFormatting>
  <conditionalFormatting sqref="H23:I23">
    <cfRule type="expression" dxfId="54" priority="79" stopIfTrue="1">
      <formula>$B21="男子"</formula>
    </cfRule>
    <cfRule type="expression" dxfId="53" priority="80" stopIfTrue="1">
      <formula>$B21="女子"</formula>
    </cfRule>
  </conditionalFormatting>
  <conditionalFormatting sqref="H23">
    <cfRule type="expression" dxfId="52" priority="78" stopIfTrue="1">
      <formula>AND(H23="",I22&gt;0)</formula>
    </cfRule>
  </conditionalFormatting>
  <conditionalFormatting sqref="I23">
    <cfRule type="expression" dxfId="51" priority="77" stopIfTrue="1">
      <formula>AND(I23="",I22&gt;0)</formula>
    </cfRule>
  </conditionalFormatting>
  <conditionalFormatting sqref="D26">
    <cfRule type="expression" dxfId="50" priority="73" stopIfTrue="1">
      <formula>AND(D26="",E25&gt;0)</formula>
    </cfRule>
  </conditionalFormatting>
  <conditionalFormatting sqref="E26">
    <cfRule type="expression" dxfId="49" priority="72" stopIfTrue="1">
      <formula>AND(E26="",E25&gt;0)</formula>
    </cfRule>
  </conditionalFormatting>
  <conditionalFormatting sqref="F26 H26">
    <cfRule type="expression" dxfId="48" priority="71" stopIfTrue="1">
      <formula>AND(F26="",G25&gt;0)</formula>
    </cfRule>
  </conditionalFormatting>
  <conditionalFormatting sqref="G26">
    <cfRule type="expression" dxfId="47" priority="70" stopIfTrue="1">
      <formula>AND(G26="",G25&gt;0)</formula>
    </cfRule>
  </conditionalFormatting>
  <conditionalFormatting sqref="I26">
    <cfRule type="expression" dxfId="46" priority="69" stopIfTrue="1">
      <formula>AND(I26="",I25&gt;0)</formula>
    </cfRule>
  </conditionalFormatting>
  <conditionalFormatting sqref="D28">
    <cfRule type="expression" dxfId="45" priority="65" stopIfTrue="1">
      <formula>AND(D28="",E27&gt;0)</formula>
    </cfRule>
  </conditionalFormatting>
  <conditionalFormatting sqref="E28">
    <cfRule type="expression" dxfId="44" priority="64" stopIfTrue="1">
      <formula>AND(E28="",E27&gt;0)</formula>
    </cfRule>
  </conditionalFormatting>
  <conditionalFormatting sqref="F28">
    <cfRule type="expression" dxfId="43" priority="63" stopIfTrue="1">
      <formula>AND(F28="",G27&gt;0)</formula>
    </cfRule>
  </conditionalFormatting>
  <conditionalFormatting sqref="G28">
    <cfRule type="expression" dxfId="42" priority="62" stopIfTrue="1">
      <formula>AND(G28="",G27&gt;0)</formula>
    </cfRule>
  </conditionalFormatting>
  <conditionalFormatting sqref="F26">
    <cfRule type="expression" dxfId="41" priority="61" stopIfTrue="1">
      <formula>AND(F26="",G25&gt;0)</formula>
    </cfRule>
  </conditionalFormatting>
  <conditionalFormatting sqref="I27">
    <cfRule type="expression" dxfId="40" priority="58" stopIfTrue="1">
      <formula>$B26="女子"</formula>
    </cfRule>
    <cfRule type="expression" dxfId="39" priority="59" stopIfTrue="1">
      <formula>$B26="男子"</formula>
    </cfRule>
  </conditionalFormatting>
  <conditionalFormatting sqref="H28:I28">
    <cfRule type="expression" dxfId="38" priority="55" stopIfTrue="1">
      <formula>$B26="男子"</formula>
    </cfRule>
    <cfRule type="expression" dxfId="37" priority="56" stopIfTrue="1">
      <formula>$B26="女子"</formula>
    </cfRule>
  </conditionalFormatting>
  <conditionalFormatting sqref="H28">
    <cfRule type="expression" dxfId="36" priority="54" stopIfTrue="1">
      <formula>AND(H28="",I27&gt;0)</formula>
    </cfRule>
  </conditionalFormatting>
  <conditionalFormatting sqref="I28">
    <cfRule type="expression" dxfId="35" priority="53" stopIfTrue="1">
      <formula>AND(I28="",I27&gt;0)</formula>
    </cfRule>
  </conditionalFormatting>
  <conditionalFormatting sqref="D31">
    <cfRule type="expression" dxfId="34" priority="49" stopIfTrue="1">
      <formula>AND(D31="",E30&gt;0)</formula>
    </cfRule>
  </conditionalFormatting>
  <conditionalFormatting sqref="E31">
    <cfRule type="expression" dxfId="33" priority="48" stopIfTrue="1">
      <formula>AND(E31="",E30&gt;0)</formula>
    </cfRule>
  </conditionalFormatting>
  <conditionalFormatting sqref="F31 H31">
    <cfRule type="expression" dxfId="32" priority="47" stopIfTrue="1">
      <formula>AND(F31="",G30&gt;0)</formula>
    </cfRule>
  </conditionalFormatting>
  <conditionalFormatting sqref="G31">
    <cfRule type="expression" dxfId="31" priority="46" stopIfTrue="1">
      <formula>AND(G31="",G30&gt;0)</formula>
    </cfRule>
  </conditionalFormatting>
  <conditionalFormatting sqref="I31">
    <cfRule type="expression" dxfId="30" priority="45" stopIfTrue="1">
      <formula>AND(I31="",I30&gt;0)</formula>
    </cfRule>
  </conditionalFormatting>
  <conditionalFormatting sqref="D33">
    <cfRule type="expression" dxfId="29" priority="41" stopIfTrue="1">
      <formula>AND(D33="",E32&gt;0)</formula>
    </cfRule>
  </conditionalFormatting>
  <conditionalFormatting sqref="E33">
    <cfRule type="expression" dxfId="28" priority="40" stopIfTrue="1">
      <formula>AND(E33="",E32&gt;0)</formula>
    </cfRule>
  </conditionalFormatting>
  <conditionalFormatting sqref="F33">
    <cfRule type="expression" dxfId="27" priority="39" stopIfTrue="1">
      <formula>AND(F33="",G32&gt;0)</formula>
    </cfRule>
  </conditionalFormatting>
  <conditionalFormatting sqref="G33">
    <cfRule type="expression" dxfId="26" priority="38" stopIfTrue="1">
      <formula>AND(G33="",G32&gt;0)</formula>
    </cfRule>
  </conditionalFormatting>
  <conditionalFormatting sqref="F31">
    <cfRule type="expression" dxfId="25" priority="37" stopIfTrue="1">
      <formula>AND(F31="",G30&gt;0)</formula>
    </cfRule>
  </conditionalFormatting>
  <conditionalFormatting sqref="I32">
    <cfRule type="expression" dxfId="24" priority="34" stopIfTrue="1">
      <formula>$B31="女子"</formula>
    </cfRule>
    <cfRule type="expression" dxfId="23" priority="35" stopIfTrue="1">
      <formula>$B31="男子"</formula>
    </cfRule>
  </conditionalFormatting>
  <conditionalFormatting sqref="H33:I33">
    <cfRule type="expression" dxfId="22" priority="31" stopIfTrue="1">
      <formula>$B31="男子"</formula>
    </cfRule>
    <cfRule type="expression" dxfId="21" priority="32" stopIfTrue="1">
      <formula>$B31="女子"</formula>
    </cfRule>
  </conditionalFormatting>
  <conditionalFormatting sqref="H33">
    <cfRule type="expression" dxfId="20" priority="30" stopIfTrue="1">
      <formula>AND(H33="",I32&gt;0)</formula>
    </cfRule>
  </conditionalFormatting>
  <conditionalFormatting sqref="I33">
    <cfRule type="expression" dxfId="19" priority="29" stopIfTrue="1">
      <formula>AND(I33="",I32&gt;0)</formula>
    </cfRule>
  </conditionalFormatting>
  <conditionalFormatting sqref="D36">
    <cfRule type="expression" dxfId="18" priority="25" stopIfTrue="1">
      <formula>AND(D36="",E35&gt;0)</formula>
    </cfRule>
  </conditionalFormatting>
  <conditionalFormatting sqref="E36">
    <cfRule type="expression" dxfId="17" priority="24" stopIfTrue="1">
      <formula>AND(E36="",E35&gt;0)</formula>
    </cfRule>
  </conditionalFormatting>
  <conditionalFormatting sqref="F36 H36">
    <cfRule type="expression" dxfId="16" priority="23" stopIfTrue="1">
      <formula>AND(F36="",G35&gt;0)</formula>
    </cfRule>
  </conditionalFormatting>
  <conditionalFormatting sqref="G36">
    <cfRule type="expression" dxfId="15" priority="22" stopIfTrue="1">
      <formula>AND(G36="",G35&gt;0)</formula>
    </cfRule>
  </conditionalFormatting>
  <conditionalFormatting sqref="I36">
    <cfRule type="expression" dxfId="14" priority="21" stopIfTrue="1">
      <formula>AND(I36="",I35&gt;0)</formula>
    </cfRule>
  </conditionalFormatting>
  <conditionalFormatting sqref="D38">
    <cfRule type="expression" dxfId="13" priority="17" stopIfTrue="1">
      <formula>AND(D38="",E37&gt;0)</formula>
    </cfRule>
  </conditionalFormatting>
  <conditionalFormatting sqref="E38">
    <cfRule type="expression" dxfId="12" priority="16" stopIfTrue="1">
      <formula>AND(E38="",E37&gt;0)</formula>
    </cfRule>
  </conditionalFormatting>
  <conditionalFormatting sqref="F38">
    <cfRule type="expression" dxfId="11" priority="15" stopIfTrue="1">
      <formula>AND(F38="",G37&gt;0)</formula>
    </cfRule>
  </conditionalFormatting>
  <conditionalFormatting sqref="G38">
    <cfRule type="expression" dxfId="10" priority="14" stopIfTrue="1">
      <formula>AND(G38="",G37&gt;0)</formula>
    </cfRule>
  </conditionalFormatting>
  <conditionalFormatting sqref="F36">
    <cfRule type="expression" dxfId="9" priority="13" stopIfTrue="1">
      <formula>AND(F36="",G35&gt;0)</formula>
    </cfRule>
  </conditionalFormatting>
  <conditionalFormatting sqref="I37">
    <cfRule type="expression" dxfId="8" priority="10" stopIfTrue="1">
      <formula>$B36="女子"</formula>
    </cfRule>
    <cfRule type="expression" dxfId="7" priority="11" stopIfTrue="1">
      <formula>$B36="男子"</formula>
    </cfRule>
  </conditionalFormatting>
  <conditionalFormatting sqref="H38:I38">
    <cfRule type="expression" dxfId="6" priority="8" stopIfTrue="1">
      <formula>$B36="女子"</formula>
    </cfRule>
  </conditionalFormatting>
  <conditionalFormatting sqref="H38">
    <cfRule type="expression" dxfId="5" priority="6" stopIfTrue="1">
      <formula>AND(H38="",I37&gt;0)</formula>
    </cfRule>
  </conditionalFormatting>
  <conditionalFormatting sqref="I38">
    <cfRule type="expression" dxfId="4" priority="5" stopIfTrue="1">
      <formula>AND(I38="",I37&gt;0)</formula>
    </cfRule>
  </conditionalFormatting>
  <conditionalFormatting sqref="K23">
    <cfRule type="cellIs" dxfId="3" priority="4" stopIfTrue="1" operator="equal">
      <formula>"ﾅﾝﾊﾞｰｶｰﾄﾞ確認下さい"</formula>
    </cfRule>
  </conditionalFormatting>
  <conditionalFormatting sqref="K28">
    <cfRule type="cellIs" dxfId="2" priority="3" stopIfTrue="1" operator="equal">
      <formula>"ﾅﾝﾊﾞｰｶｰﾄﾞ確認下さい"</formula>
    </cfRule>
  </conditionalFormatting>
  <conditionalFormatting sqref="K33">
    <cfRule type="cellIs" dxfId="1" priority="2" stopIfTrue="1" operator="equal">
      <formula>"ﾅﾝﾊﾞｰｶｰﾄﾞ確認下さい"</formula>
    </cfRule>
  </conditionalFormatting>
  <conditionalFormatting sqref="K38">
    <cfRule type="cellIs" dxfId="0" priority="1" stopIfTrue="1" operator="equal">
      <formula>"ﾅﾝﾊﾞｰｶｰﾄﾞ確認下さい"</formula>
    </cfRule>
  </conditionalFormatting>
  <dataValidations count="10">
    <dataValidation imeMode="halfKatakana" showInputMessage="1" showErrorMessage="1" sqref="E11 I11 E51 I51 G51 E53 G53 G11 E13 G13 E56 I56 G56 E58 G58 E61 I61 G61 E63 G63 E66 I66 G66 E68 G68 E46 I46 G46 E48 G48 E41 I41 G41 E43 G43 E21 E26 E31 E16 I21 I26 G26 I31 I16 G21 G31 E28 E33 G16 E23 E18 G28 G33 G18 G23 E36 I36 G36 E38 G38" xr:uid="{00000000-0002-0000-0200-000000000000}"/>
    <dataValidation type="whole" allowBlank="1" showInputMessage="1" showErrorMessage="1" sqref="C13 C28 C33 C43 C48 C68 C18 C23 C53 C58 C63 C38" xr:uid="{00000000-0002-0000-0200-000001000000}">
      <formula1>1111</formula1>
      <formula2>999999</formula2>
    </dataValidation>
    <dataValidation type="list" allowBlank="1" showInputMessage="1" showErrorMessage="1" sqref="B56 B31 B16 B21 B66 B51 B11 B61 B26 B41 B46 B36" xr:uid="{00000000-0002-0000-0200-000002000000}">
      <formula1>ｸﾗｽ</formula1>
    </dataValidation>
    <dataValidation imeMode="hiragana" allowBlank="1" showInputMessage="1" showErrorMessage="1" sqref="E10 G10 E12 G12 E65 G65 E67 G67 E45 G45 E47 G47 E50 G50 E52 G52 E55 G55 E57 G57 E60 G60 E62 G62 E40 G40 E42 G42 E25 G25 E20 E15 G20 E27 G27 E30 G15 E22 E17 I25 G17 I15 G22 I20 G30 E32 G32 I30 I10 I65 I45 I50 I55 I60 I40 E35 G35 E37 G37 I35" xr:uid="{00000000-0002-0000-0200-000003000000}"/>
    <dataValidation type="list" imeMode="disabled" allowBlank="1" showInputMessage="1" showErrorMessage="1" sqref="D61 F61 H61 D66 F66 H66 H56 F56 D56 D51 F51 H51 D46 F46 H46 D41 F41 H41" xr:uid="{00000000-0002-0000-0200-000004000000}">
      <formula1>INDIRECT($B41)</formula1>
    </dataValidation>
    <dataValidation type="list" imeMode="disabled" allowBlank="1" showInputMessage="1" showErrorMessage="1" sqref="F63 H63 F58 D68 F68 H68 D58 D63 H58 D53 F53 H53 D48 F48 H48 D43 F43 H43" xr:uid="{00000000-0002-0000-0200-000005000000}">
      <formula1>INDIRECT($B41)</formula1>
    </dataValidation>
    <dataValidation type="list" allowBlank="1" showInputMessage="1" showErrorMessage="1" sqref="C11 C36 C21 C26 C31 C61 C56 C16 C41 C46 C51 C66" xr:uid="{00000000-0002-0000-0200-000006000000}">
      <formula1>$W$2:$X$2</formula1>
    </dataValidation>
    <dataValidation type="list" allowBlank="1" showInputMessage="1" showErrorMessage="1" sqref="B58 B43 B68 B48 B53 B63" xr:uid="{00000000-0002-0000-0200-000007000000}">
      <formula1>$W$4:$Y$4</formula1>
    </dataValidation>
    <dataValidation type="list" allowBlank="1" showInputMessage="1" showErrorMessage="1" sqref="B13 B38 B33 B28 B23 B18" xr:uid="{00000000-0002-0000-0200-000008000000}">
      <formula1>$W$4:$AC$4</formula1>
    </dataValidation>
    <dataValidation type="list" imeMode="disabled" allowBlank="1" showInputMessage="1" showErrorMessage="1" sqref="D11 H38 F38 D38 H36 F36 D36 H33 F33 D33 H31 F31 D31 H28 F28 D28 H26 F26 D26 H23 F23 D23 H21 F21 D21 H18 F18 D18 H16 F16 D16 H13 F13 D13 H11 F11" xr:uid="{00000000-0002-0000-0200-000009000000}">
      <formula1>$W$3:$X$3</formula1>
    </dataValidation>
  </dataValidations>
  <pageMargins left="0.19685039370078741" right="0.19685039370078741" top="0.39370078740157483" bottom="0.31496062992125984" header="0.31496062992125984" footer="0.4724409448818898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エントリーについての注意と手順</vt:lpstr>
      <vt:lpstr>個人種目申込一覧表</vt:lpstr>
      <vt:lpstr>リレー申込票</vt:lpstr>
      <vt:lpstr>_５年女子</vt:lpstr>
      <vt:lpstr>エントリーについての注意と手順!Print_Area</vt:lpstr>
      <vt:lpstr>リレー申込票!Print_Area</vt:lpstr>
      <vt:lpstr>個人種目申込一覧表!Print_Area</vt:lpstr>
      <vt:lpstr>ｸﾗｽ</vt:lpstr>
      <vt:lpstr>学年</vt:lpstr>
      <vt:lpstr>混合</vt:lpstr>
      <vt:lpstr>女子</vt:lpstr>
      <vt:lpstr>女子_5年</vt:lpstr>
      <vt:lpstr>女子5年</vt:lpstr>
      <vt:lpstr>性別</vt:lpstr>
      <vt:lpstr>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2017-04-15T05:45:18Z</cp:lastPrinted>
  <dcterms:created xsi:type="dcterms:W3CDTF">2009-03-04T01:02:54Z</dcterms:created>
  <dcterms:modified xsi:type="dcterms:W3CDTF">2022-02-27T11:05:11Z</dcterms:modified>
</cp:coreProperties>
</file>