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E:\R7\005　NAAweb掲載エントリーシート等\総体\"/>
    </mc:Choice>
  </mc:AlternateContent>
  <xr:revisionPtr revIDLastSave="0" documentId="13_ncr:1_{8016C8F9-3066-4E85-9CAE-EDF89473714B}" xr6:coauthVersionLast="36" xr6:coauthVersionMax="36" xr10:uidLastSave="{00000000-0000-0000-0000-000000000000}"/>
  <bookViews>
    <workbookView xWindow="0" yWindow="600" windowWidth="20490" windowHeight="6420" activeTab="1" xr2:uid="{00000000-000D-0000-FFFF-FFFF00000000}"/>
  </bookViews>
  <sheets>
    <sheet name="注意事項" sheetId="3" r:id="rId1"/>
    <sheet name="個人種目申込一覧表" sheetId="1" r:id="rId2"/>
    <sheet name="リレー申込票" sheetId="2" r:id="rId3"/>
  </sheets>
  <definedNames>
    <definedName name="オープン女子">個人種目申込一覧表!#REF!</definedName>
    <definedName name="オープン男子">個人種目申込一覧表!#REF!</definedName>
    <definedName name="女子">個人種目申込一覧表!$M$14:$M$31</definedName>
    <definedName name="男子">個人種目申込一覧表!$L$14:$L$32</definedName>
  </definedNames>
  <calcPr calcId="191029"/>
</workbook>
</file>

<file path=xl/calcChain.xml><?xml version="1.0" encoding="utf-8"?>
<calcChain xmlns="http://schemas.openxmlformats.org/spreadsheetml/2006/main">
  <c r="F4" i="1" l="1"/>
  <c r="H4" i="1"/>
  <c r="M11" i="1" l="1"/>
  <c r="B1" i="1" s="1"/>
  <c r="I6" i="2" l="1"/>
  <c r="A76" i="1"/>
  <c r="A16" i="1"/>
  <c r="B1" i="2"/>
  <c r="P31" i="1"/>
  <c r="J76" i="1"/>
  <c r="J56" i="1"/>
  <c r="J55" i="1"/>
  <c r="J36" i="1"/>
  <c r="J16" i="1"/>
  <c r="H26" i="2"/>
  <c r="J96" i="1"/>
  <c r="J95" i="1"/>
  <c r="J75" i="1"/>
  <c r="J35" i="1"/>
  <c r="J15" i="1"/>
  <c r="P30" i="1"/>
  <c r="K25" i="2"/>
  <c r="K20" i="2"/>
  <c r="K15" i="2"/>
  <c r="K10" i="2"/>
  <c r="K30" i="2"/>
  <c r="K35" i="2"/>
  <c r="K40" i="2"/>
  <c r="K45" i="2"/>
  <c r="K50" i="2"/>
  <c r="K55" i="2"/>
  <c r="K60" i="2"/>
  <c r="K65" i="2"/>
  <c r="O13" i="1"/>
  <c r="P13" i="1"/>
  <c r="O14" i="1"/>
  <c r="P14" i="1"/>
  <c r="O15" i="1"/>
  <c r="P15" i="1"/>
  <c r="O16" i="1"/>
  <c r="P16" i="1"/>
  <c r="O17" i="1"/>
  <c r="P17" i="1"/>
  <c r="O18" i="1"/>
  <c r="P18" i="1"/>
  <c r="O19" i="1"/>
  <c r="P19" i="1"/>
  <c r="O20" i="1"/>
  <c r="P20" i="1"/>
  <c r="O21" i="1"/>
  <c r="P21" i="1"/>
  <c r="O22" i="1"/>
  <c r="P22" i="1"/>
  <c r="O23" i="1"/>
  <c r="P23" i="1"/>
  <c r="O24" i="1"/>
  <c r="P24" i="1"/>
  <c r="O25" i="1"/>
  <c r="P25" i="1"/>
  <c r="O26" i="1"/>
  <c r="P27" i="1"/>
  <c r="O27" i="1"/>
  <c r="P28" i="1"/>
  <c r="O28" i="1"/>
  <c r="O29" i="1"/>
  <c r="O30" i="1"/>
  <c r="O31" i="1"/>
  <c r="O32" i="1"/>
  <c r="A36" i="1"/>
  <c r="A56" i="1"/>
  <c r="A96" i="1"/>
  <c r="G9" i="1" l="1"/>
  <c r="G6" i="2"/>
  <c r="H9" i="1"/>
  <c r="I9" i="1"/>
</calcChain>
</file>

<file path=xl/sharedStrings.xml><?xml version="1.0" encoding="utf-8"?>
<sst xmlns="http://schemas.openxmlformats.org/spreadsheetml/2006/main" count="261" uniqueCount="198">
  <si>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</si>
  <si>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</si>
  <si>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</si>
  <si>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</si>
  <si>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</si>
  <si>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</si>
  <si>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</si>
  <si>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</si>
  <si>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</si>
  <si>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</si>
  <si>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</si>
  <si>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走高跳</t>
    <rPh sb="0" eb="1">
      <t>ハシ</t>
    </rPh>
    <rPh sb="1" eb="3">
      <t>タカト</t>
    </rPh>
    <phoneticPr fontId="2"/>
  </si>
  <si>
    <t>リレー申込票</t>
    <rPh sb="3" eb="5">
      <t>モウシコミ</t>
    </rPh>
    <rPh sb="5" eb="6">
      <t>ヒョウ</t>
    </rPh>
    <phoneticPr fontId="2"/>
  </si>
  <si>
    <t>氏名
／下段（ｶﾅ）</t>
    <rPh sb="0" eb="2">
      <t>シメイ</t>
    </rPh>
    <rPh sb="4" eb="6">
      <t>カダン</t>
    </rPh>
    <phoneticPr fontId="1"/>
  </si>
  <si>
    <t>女子</t>
    <rPh sb="0" eb="2">
      <t>ジョシ</t>
    </rPh>
    <phoneticPr fontId="2"/>
  </si>
  <si>
    <t>略称ｶﾅ（半角）</t>
    <rPh sb="0" eb="2">
      <t>リャクショウ</t>
    </rPh>
    <rPh sb="5" eb="7">
      <t>ハンカク</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</si>
  <si>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</si>
  <si>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</si>
  <si>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</si>
  <si>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</si>
  <si>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</si>
  <si>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棒高跳</t>
    <rPh sb="0" eb="3">
      <t>ボウタカト</t>
    </rPh>
    <phoneticPr fontId="2"/>
  </si>
  <si>
    <t>走幅跳</t>
    <rPh sb="0" eb="1">
      <t>ハシ</t>
    </rPh>
    <rPh sb="1" eb="3">
      <t>ハバト</t>
    </rPh>
    <phoneticPr fontId="1"/>
  </si>
  <si>
    <t>三段跳</t>
    <rPh sb="0" eb="3">
      <t>サンダント</t>
    </rPh>
    <phoneticPr fontId="2"/>
  </si>
  <si>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</si>
  <si>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</si>
  <si>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</si>
  <si>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</si>
  <si>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</si>
  <si>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ﾅﾝﾊﾞｰ</t>
    <phoneticPr fontId="2"/>
  </si>
  <si>
    <t>400m</t>
  </si>
  <si>
    <t>長野　陸子</t>
    <rPh sb="0" eb="2">
      <t>ナガノ</t>
    </rPh>
    <rPh sb="3" eb="4">
      <t>リク</t>
    </rPh>
    <rPh sb="4" eb="5">
      <t>コ</t>
    </rPh>
    <phoneticPr fontId="2"/>
  </si>
  <si>
    <t>ﾅｶﾞﾉ　ﾘｸｺ</t>
    <phoneticPr fontId="2"/>
  </si>
  <si>
    <t>砲丸投(4.000kg)</t>
    <rPh sb="0" eb="3">
      <t>ホウガンナ</t>
    </rPh>
    <phoneticPr fontId="2"/>
  </si>
  <si>
    <t>円盤投(1.000kg)</t>
    <rPh sb="0" eb="3">
      <t>エンバンナ</t>
    </rPh>
    <phoneticPr fontId="2"/>
  </si>
  <si>
    <t>【エントリー全般についての注意】</t>
    <rPh sb="6" eb="8">
      <t>ゼンパン</t>
    </rPh>
    <rPh sb="13" eb="15">
      <t>チュウイ</t>
    </rPh>
    <phoneticPr fontId="4"/>
  </si>
  <si>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</si>
  <si>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4×100mR</t>
  </si>
  <si>
    <t>4×400mR</t>
  </si>
  <si>
    <t>やり投(0.600kg)</t>
    <rPh sb="2" eb="3">
      <t>ナ</t>
    </rPh>
    <phoneticPr fontId="2"/>
  </si>
  <si>
    <t>やり投(0.800kg)</t>
    <rPh sb="2" eb="3">
      <t>ナ</t>
    </rPh>
    <phoneticPr fontId="2"/>
  </si>
  <si>
    <t>砲丸投(6.000kg)</t>
    <rPh sb="0" eb="3">
      <t>ホウガンナ</t>
    </rPh>
    <phoneticPr fontId="2"/>
  </si>
  <si>
    <t>円盤投(1.750kg)</t>
    <rPh sb="0" eb="3">
      <t>エンバンナ</t>
    </rPh>
    <phoneticPr fontId="2"/>
  </si>
  <si>
    <t>ﾊﾝﾏｰ投(6.000kg)</t>
    <rPh sb="4" eb="5">
      <t>ナ</t>
    </rPh>
    <phoneticPr fontId="2"/>
  </si>
  <si>
    <t>八種競技</t>
    <rPh sb="0" eb="2">
      <t>８シュ</t>
    </rPh>
    <rPh sb="2" eb="4">
      <t>キョウギ</t>
    </rPh>
    <phoneticPr fontId="2"/>
  </si>
  <si>
    <t>100mH(0.838m)</t>
  </si>
  <si>
    <t>男子</t>
    <rPh sb="0" eb="2">
      <t>ダンシ</t>
    </rPh>
    <phoneticPr fontId="1"/>
  </si>
  <si>
    <t>女子</t>
    <rPh sb="0" eb="2">
      <t>ジョシ</t>
    </rPh>
    <phoneticPr fontId="1"/>
  </si>
  <si>
    <t>100m</t>
  </si>
  <si>
    <t>200m</t>
  </si>
  <si>
    <t>800m</t>
  </si>
  <si>
    <t>1500m</t>
  </si>
  <si>
    <t>3000m</t>
  </si>
  <si>
    <t>5000m</t>
  </si>
  <si>
    <t>110mH(1.067m)</t>
  </si>
  <si>
    <t>400mH(0.762m)</t>
  </si>
  <si>
    <t>400mH(0.914m)</t>
  </si>
  <si>
    <t>3000mSC</t>
  </si>
  <si>
    <t>5000mW</t>
  </si>
  <si>
    <t>種目数</t>
    <rPh sb="0" eb="2">
      <t>シュモク</t>
    </rPh>
    <rPh sb="2" eb="3">
      <t>スウ</t>
    </rPh>
    <phoneticPr fontId="1"/>
  </si>
  <si>
    <t>参加者数男子</t>
    <rPh sb="0" eb="2">
      <t>サンカ</t>
    </rPh>
    <rPh sb="2" eb="3">
      <t>シャ</t>
    </rPh>
    <rPh sb="3" eb="4">
      <t>スウ</t>
    </rPh>
    <rPh sb="4" eb="6">
      <t>ダンシ</t>
    </rPh>
    <phoneticPr fontId="1"/>
  </si>
  <si>
    <t>参加者数女子</t>
    <rPh sb="0" eb="2">
      <t>サンカ</t>
    </rPh>
    <rPh sb="2" eb="3">
      <t>シャ</t>
    </rPh>
    <rPh sb="3" eb="4">
      <t>スウ</t>
    </rPh>
    <rPh sb="4" eb="6">
      <t>ジョシ</t>
    </rPh>
    <phoneticPr fontId="1"/>
  </si>
  <si>
    <t>リレーﾁｰﾑ数</t>
    <rPh sb="6" eb="7">
      <t>スウ</t>
    </rPh>
    <phoneticPr fontId="1"/>
  </si>
  <si>
    <t>リレー参加者延数</t>
    <rPh sb="3" eb="6">
      <t>サンカシャ</t>
    </rPh>
    <rPh sb="6" eb="7">
      <t>ノ</t>
    </rPh>
    <rPh sb="7" eb="8">
      <t>スウ</t>
    </rPh>
    <phoneticPr fontId="1"/>
  </si>
  <si>
    <t>・</t>
    <phoneticPr fontId="4"/>
  </si>
  <si>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</si>
  <si>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</si>
  <si>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</si>
  <si>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</si>
  <si>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</si>
  <si>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</si>
  <si>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</si>
  <si>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</si>
  <si>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</si>
  <si>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</si>
  <si>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</si>
  <si>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</si>
  <si>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</si>
  <si>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</si>
  <si>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</si>
  <si>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</si>
  <si>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(1)エントリーファイル入力について</t>
    <rPh sb="12" eb="14">
      <t>ニュウリョク</t>
    </rPh>
    <phoneticPr fontId="1"/>
  </si>
  <si>
    <t>○長野陸協ホームページ　　http://nagano-rk.com/</t>
    <phoneticPr fontId="4"/>
  </si>
  <si>
    <t>○長野陸協エントリーセンター　 http://nagano-rk.com/entry/</t>
    <phoneticPr fontId="4"/>
  </si>
  <si>
    <t>(3)エントリーセンターの利用方法</t>
    <rPh sb="13" eb="15">
      <t>リヨウ</t>
    </rPh>
    <rPh sb="15" eb="17">
      <t>ホウホウ</t>
    </rPh>
    <phoneticPr fontId="1"/>
  </si>
  <si>
    <t>①氏名・ﾌﾘｶﾞﾅ欄は、姓と名の間に空白１つ（全角／半角どちらでも可）が標準です。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</si>
  <si>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②シート「個人種目申込一覧」、「リレー申込票」は原則として、色のセル範囲は入力（選択）必須事項です。必ず記入してください。</t>
    <rPh sb="5" eb="7">
      <t>コジン</t>
    </rPh>
    <rPh sb="7" eb="9">
      <t>シュモク</t>
    </rPh>
    <rPh sb="9" eb="11">
      <t>モウシコミ</t>
    </rPh>
    <rPh sb="11" eb="13">
      <t>イチラン</t>
    </rPh>
    <rPh sb="19" eb="21">
      <t>モウシコミ</t>
    </rPh>
    <rPh sb="21" eb="22">
      <t>ヒョウ</t>
    </rPh>
    <rPh sb="24" eb="26">
      <t>ゲンソク</t>
    </rPh>
    <rPh sb="30" eb="31">
      <t>イロ</t>
    </rPh>
    <rPh sb="34" eb="36">
      <t>ハンイ</t>
    </rPh>
    <rPh sb="37" eb="39">
      <t>ニュウリョク</t>
    </rPh>
    <rPh sb="40" eb="42">
      <t>センタク</t>
    </rPh>
    <rPh sb="43" eb="45">
      <t>ヒッス</t>
    </rPh>
    <rPh sb="45" eb="47">
      <t>ジコウ</t>
    </rPh>
    <rPh sb="50" eb="51">
      <t>カナラ</t>
    </rPh>
    <rPh sb="52" eb="54">
      <t>キニュウ</t>
    </rPh>
    <phoneticPr fontId="1"/>
  </si>
  <si>
    <t>④記録欄には、公認記録又は目標記録を必ず入力してください。</t>
    <phoneticPr fontId="4"/>
  </si>
  <si>
    <t>⑤オープン種目の記録欄には、「9999」を入力してください。</t>
    <phoneticPr fontId="4"/>
  </si>
  <si>
    <t>⑥ファイル名については、デフォルトでは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</si>
  <si>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※出場種目のエントリーは、陸協様式のエントリーファイルでの申込のみ有効です。</t>
    <rPh sb="2" eb="4">
      <t>シュツジョウ</t>
    </rPh>
    <rPh sb="4" eb="6">
      <t>シュモク</t>
    </rPh>
    <rPh sb="14" eb="16">
      <t>リッキョウ</t>
    </rPh>
    <rPh sb="16" eb="18">
      <t>ヨウシキ</t>
    </rPh>
    <rPh sb="30" eb="32">
      <t>モウシコミ</t>
    </rPh>
    <rPh sb="34" eb="36">
      <t>ユウコウ</t>
    </rPh>
    <phoneticPr fontId="4"/>
  </si>
  <si>
    <t>(2)認知書（高体連様式）について　※詳細については、学校代議員にお問い合わせください。</t>
    <rPh sb="3" eb="6">
      <t>ニンチショ</t>
    </rPh>
    <rPh sb="7" eb="10">
      <t>コウタイレン</t>
    </rPh>
    <rPh sb="10" eb="12">
      <t>ヨウシキ</t>
    </rPh>
    <rPh sb="19" eb="21">
      <t>ショウサイ</t>
    </rPh>
    <rPh sb="27" eb="29">
      <t>ガッコウ</t>
    </rPh>
    <rPh sb="29" eb="32">
      <t>ダイギイン</t>
    </rPh>
    <rPh sb="34" eb="35">
      <t>ト</t>
    </rPh>
    <rPh sb="36" eb="37">
      <t>ア</t>
    </rPh>
    <phoneticPr fontId="4"/>
  </si>
  <si>
    <t>②登録番号は、長野県陸協で割り振られた番号を記入してください。</t>
    <rPh sb="1" eb="3">
      <t>トウロク</t>
    </rPh>
    <rPh sb="3" eb="5">
      <t>バンゴウ</t>
    </rPh>
    <rPh sb="7" eb="10">
      <t>ナガノケン</t>
    </rPh>
    <rPh sb="10" eb="12">
      <t>リッキョウ</t>
    </rPh>
    <rPh sb="13" eb="14">
      <t>ワ</t>
    </rPh>
    <rPh sb="15" eb="16">
      <t>フ</t>
    </rPh>
    <rPh sb="19" eb="21">
      <t>バンゴウ</t>
    </rPh>
    <rPh sb="22" eb="24">
      <t>キニュウ</t>
    </rPh>
    <phoneticPr fontId="4"/>
  </si>
  <si>
    <t xml:space="preserve">  ※２，３年生は、前年度の登録番号と同じものを使用してください。</t>
    <rPh sb="6" eb="8">
      <t>ネンセイ</t>
    </rPh>
    <rPh sb="10" eb="13">
      <t>ゼンネンド</t>
    </rPh>
    <rPh sb="14" eb="16">
      <t>トウロク</t>
    </rPh>
    <rPh sb="16" eb="18">
      <t>バンゴウ</t>
    </rPh>
    <rPh sb="19" eb="20">
      <t>オナ</t>
    </rPh>
    <rPh sb="24" eb="26">
      <t>シヨウ</t>
    </rPh>
    <phoneticPr fontId="4"/>
  </si>
  <si>
    <t>　手動で12秒6の場合でも、1260と入力してください。また、400m以上は分表示（6251×　→　10251○）です。</t>
    <rPh sb="1" eb="3">
      <t>シュドウ</t>
    </rPh>
    <rPh sb="6" eb="7">
      <t>ビョウ</t>
    </rPh>
    <rPh sb="9" eb="11">
      <t>バアイ</t>
    </rPh>
    <rPh sb="19" eb="21">
      <t>ニュウリョク</t>
    </rPh>
    <rPh sb="35" eb="37">
      <t>イジョウ</t>
    </rPh>
    <rPh sb="38" eb="39">
      <t>フン</t>
    </rPh>
    <rPh sb="39" eb="41">
      <t>ヒョウジ</t>
    </rPh>
    <phoneticPr fontId="1"/>
  </si>
  <si>
    <t>　※シートの削除・挿入などはしないでください。</t>
    <rPh sb="6" eb="8">
      <t>サクジョ</t>
    </rPh>
    <rPh sb="9" eb="11">
      <t>ソウニュウ</t>
    </rPh>
    <phoneticPr fontId="1"/>
  </si>
  <si>
    <t>　記録は、ピリオドなど一切用いずに、トラック種目は1/100秒まで、フィールドはcmまでを記入してください。（5m88cm　→　588）</t>
    <rPh sb="1" eb="3">
      <t>キロク</t>
    </rPh>
    <rPh sb="11" eb="13">
      <t>イッサイ</t>
    </rPh>
    <rPh sb="13" eb="14">
      <t>モチ</t>
    </rPh>
    <rPh sb="22" eb="24">
      <t>シュモク</t>
    </rPh>
    <rPh sb="30" eb="31">
      <t>ビョウ</t>
    </rPh>
    <rPh sb="45" eb="47">
      <t>キニュウ</t>
    </rPh>
    <phoneticPr fontId="1"/>
  </si>
  <si>
    <t>茅野高等学校</t>
  </si>
  <si>
    <t>諏訪実業高等学校</t>
  </si>
  <si>
    <t>諏訪清陵高等学校</t>
  </si>
  <si>
    <t>諏訪二葉高等学校</t>
  </si>
  <si>
    <t>下諏訪向陽高等学校</t>
  </si>
  <si>
    <t>岡谷工業高等学校</t>
  </si>
  <si>
    <t>岡谷東高等学校</t>
  </si>
  <si>
    <t>岡谷南高等学校</t>
  </si>
  <si>
    <t>飯田高等学校</t>
  </si>
  <si>
    <t>下伊那農業高等学校</t>
  </si>
  <si>
    <t>飯田女子</t>
  </si>
  <si>
    <t>飯田風越高等学校</t>
  </si>
  <si>
    <t>伊那弥生ヶ丘高等学校</t>
  </si>
  <si>
    <t>高遠高等学校</t>
  </si>
  <si>
    <t>伊那北高等学校</t>
  </si>
  <si>
    <t>富士見高等学校</t>
  </si>
  <si>
    <t>辰野高等学校</t>
  </si>
  <si>
    <t>阿南高等学校</t>
  </si>
  <si>
    <t>松川高等学校</t>
  </si>
  <si>
    <t>駒ヶ根工業高等学校</t>
  </si>
  <si>
    <t>赤穂高等学校</t>
  </si>
  <si>
    <t>伊那西</t>
  </si>
  <si>
    <t>上伊那農業高等学校</t>
  </si>
  <si>
    <t>箕輪進修高等学校</t>
  </si>
  <si>
    <t>茅野</t>
  </si>
  <si>
    <t>諏訪清陵</t>
  </si>
  <si>
    <t>諏訪二葉</t>
  </si>
  <si>
    <t>下諏訪向陽</t>
  </si>
  <si>
    <t>岡谷東</t>
  </si>
  <si>
    <t>岡谷南</t>
  </si>
  <si>
    <t>飯田</t>
  </si>
  <si>
    <t>飯田風越</t>
  </si>
  <si>
    <t>伊那弥生ヶ丘</t>
  </si>
  <si>
    <t>伊那北</t>
  </si>
  <si>
    <t>富士見</t>
  </si>
  <si>
    <t>辰野</t>
  </si>
  <si>
    <t>阿南</t>
  </si>
  <si>
    <t>松川</t>
  </si>
  <si>
    <t>赤穂</t>
  </si>
  <si>
    <t>箕輪進修</t>
  </si>
  <si>
    <t>諏訪実</t>
  </si>
  <si>
    <t>岡谷工</t>
  </si>
  <si>
    <t>下伊那農</t>
  </si>
  <si>
    <t>上伊那農</t>
  </si>
  <si>
    <t>伊那西高等学校</t>
    <rPh sb="3" eb="5">
      <t>コウトウ</t>
    </rPh>
    <rPh sb="5" eb="7">
      <t>ガッコウ</t>
    </rPh>
    <phoneticPr fontId="21"/>
  </si>
  <si>
    <t>飯田女子高等学校</t>
  </si>
  <si>
    <t>校名</t>
    <rPh sb="0" eb="2">
      <t>コウメイ</t>
    </rPh>
    <phoneticPr fontId="21"/>
  </si>
  <si>
    <t>略称</t>
    <rPh sb="0" eb="2">
      <t>リャクショウ</t>
    </rPh>
    <phoneticPr fontId="21"/>
  </si>
  <si>
    <t>ｱﾅﾝ</t>
    <phoneticPr fontId="1"/>
  </si>
  <si>
    <t>ｲﾅﾆｼ</t>
    <phoneticPr fontId="1"/>
  </si>
  <si>
    <t>ｲﾅｷﾀ</t>
    <phoneticPr fontId="1"/>
  </si>
  <si>
    <t>ｲﾅﾔﾖｲｶﾞｵｶ</t>
    <phoneticPr fontId="1"/>
  </si>
  <si>
    <t>ｵｶﾔｺｳ</t>
    <phoneticPr fontId="1"/>
  </si>
  <si>
    <t>ｵｶﾔﾋｶﾞｼ</t>
    <phoneticPr fontId="1"/>
  </si>
  <si>
    <t>ｵｶﾔﾐﾅﾐ</t>
    <phoneticPr fontId="1"/>
  </si>
  <si>
    <t>ｼﾓｲﾅﾉｳ</t>
    <phoneticPr fontId="1"/>
  </si>
  <si>
    <t>ｼﾓｽﾜｺｳﾖｳ</t>
    <phoneticPr fontId="1"/>
  </si>
  <si>
    <t>ﾁﾉ</t>
    <phoneticPr fontId="1"/>
  </si>
  <si>
    <t>ｺﾏｶﾞﾈｺｳ</t>
    <phoneticPr fontId="1"/>
  </si>
  <si>
    <t>ﾀｶﾄｵ</t>
    <phoneticPr fontId="1"/>
  </si>
  <si>
    <t>ﾏﾂｶﾜ</t>
    <phoneticPr fontId="1"/>
  </si>
  <si>
    <t>ｶﾐｲﾅﾉｳ</t>
    <phoneticPr fontId="1"/>
  </si>
  <si>
    <t>ｽﾜｾｲﾘｮｳ</t>
    <phoneticPr fontId="1"/>
  </si>
  <si>
    <t>ｽﾜﾌﾀﾊﾞ</t>
    <phoneticPr fontId="1"/>
  </si>
  <si>
    <t>ｱｶﾎ</t>
    <phoneticPr fontId="1"/>
  </si>
  <si>
    <t>ﾀﾂﾉ</t>
    <phoneticPr fontId="1"/>
  </si>
  <si>
    <t>ｲｲﾀﾞｼﾞｮｼ</t>
    <phoneticPr fontId="1"/>
  </si>
  <si>
    <t>ｲｲﾀﾞﾌｳｴﾂ</t>
    <phoneticPr fontId="1"/>
  </si>
  <si>
    <t>ﾌｼﾞﾐ</t>
    <phoneticPr fontId="1"/>
  </si>
  <si>
    <t>ﾐﾉﾜｼﾝｼｭｳ</t>
    <phoneticPr fontId="1"/>
  </si>
  <si>
    <t>学校名称</t>
    <rPh sb="0" eb="2">
      <t>ガッコウ</t>
    </rPh>
    <rPh sb="2" eb="4">
      <t>メイショウ</t>
    </rPh>
    <phoneticPr fontId="1"/>
  </si>
  <si>
    <t>個人種目申込一覧表／南信高体連陸上競技専門部</t>
    <rPh sb="0" eb="2">
      <t>コジン</t>
    </rPh>
    <rPh sb="2" eb="4">
      <t>シュモク</t>
    </rPh>
    <rPh sb="4" eb="6">
      <t>モウシコミ</t>
    </rPh>
    <rPh sb="6" eb="8">
      <t>イチラン</t>
    </rPh>
    <rPh sb="8" eb="9">
      <t>ヒョウ</t>
    </rPh>
    <rPh sb="10" eb="11">
      <t>ミナミ</t>
    </rPh>
    <rPh sb="11" eb="13">
      <t>ノブタカ</t>
    </rPh>
    <rPh sb="13" eb="14">
      <t>カラダ</t>
    </rPh>
    <rPh sb="14" eb="15">
      <t>レン</t>
    </rPh>
    <rPh sb="15" eb="17">
      <t>リクジョウ</t>
    </rPh>
    <rPh sb="17" eb="19">
      <t>キョウギ</t>
    </rPh>
    <rPh sb="19" eb="21">
      <t>センモン</t>
    </rPh>
    <rPh sb="21" eb="22">
      <t>ブ</t>
    </rPh>
    <phoneticPr fontId="2"/>
  </si>
  <si>
    <t>南信高体連陸上競技専門部</t>
    <rPh sb="0" eb="2">
      <t>ナンシン</t>
    </rPh>
    <rPh sb="2" eb="12">
      <t>コウタイレンリクジョウキョウギセンモンブ</t>
    </rPh>
    <phoneticPr fontId="2"/>
  </si>
  <si>
    <t>③学校の略称名については、学校名称を選択すると自動的に入力されます。</t>
    <rPh sb="1" eb="3">
      <t>ガッコウ</t>
    </rPh>
    <rPh sb="4" eb="6">
      <t>リャクショウ</t>
    </rPh>
    <rPh sb="6" eb="7">
      <t>メイ</t>
    </rPh>
    <rPh sb="13" eb="15">
      <t>ガッコウ</t>
    </rPh>
    <rPh sb="15" eb="17">
      <t>メイショウ</t>
    </rPh>
    <rPh sb="18" eb="20">
      <t>センタク</t>
    </rPh>
    <rPh sb="23" eb="26">
      <t>ジドウテキ</t>
    </rPh>
    <rPh sb="27" eb="29">
      <t>ニュウリョク</t>
    </rPh>
    <phoneticPr fontId="1"/>
  </si>
  <si>
    <t>③A～Eの欄に出場種目や身長と体重は記入する必要はありません。</t>
    <rPh sb="5" eb="6">
      <t>ラン</t>
    </rPh>
    <rPh sb="7" eb="9">
      <t>シュツジョウ</t>
    </rPh>
    <rPh sb="9" eb="11">
      <t>シュモク</t>
    </rPh>
    <rPh sb="12" eb="14">
      <t>シンチョウ</t>
    </rPh>
    <rPh sb="15" eb="17">
      <t>タイジュウ</t>
    </rPh>
    <rPh sb="18" eb="20">
      <t>キニュウ</t>
    </rPh>
    <rPh sb="22" eb="24">
      <t>ヒツヨウ</t>
    </rPh>
    <phoneticPr fontId="1"/>
  </si>
  <si>
    <t>七種競技</t>
    <rPh sb="0" eb="1">
      <t>ナナ</t>
    </rPh>
    <rPh sb="1" eb="2">
      <t>シュ</t>
    </rPh>
    <rPh sb="2" eb="4">
      <t>キョウギ</t>
    </rPh>
    <phoneticPr fontId="1"/>
  </si>
  <si>
    <t>飯田OIDE長姫高等学校</t>
    <rPh sb="6" eb="8">
      <t>オサヒメ</t>
    </rPh>
    <phoneticPr fontId="1"/>
  </si>
  <si>
    <t>駒ヶ根工</t>
    <phoneticPr fontId="1"/>
  </si>
  <si>
    <t>高遠</t>
    <phoneticPr fontId="1"/>
  </si>
  <si>
    <t>飯田OIDE長姫</t>
    <rPh sb="6" eb="8">
      <t>オサヒメ</t>
    </rPh>
    <phoneticPr fontId="1"/>
  </si>
  <si>
    <t>ｲｲﾀﾞｵｰｱｲﾃﾞｨｰｲｰｵｻﾋﾒ</t>
    <phoneticPr fontId="1"/>
  </si>
  <si>
    <t>ｲｲﾀﾞ</t>
    <phoneticPr fontId="1"/>
  </si>
  <si>
    <t>ｽﾜｼﾞﾂ</t>
    <phoneticPr fontId="1"/>
  </si>
  <si>
    <t>①大会出場する選手は、必ず全員（リレー種目、オープン種目を含む）記入してください。</t>
    <rPh sb="1" eb="3">
      <t>タイカイ</t>
    </rPh>
    <rPh sb="3" eb="5">
      <t>シュツジョウ</t>
    </rPh>
    <rPh sb="7" eb="9">
      <t>センシュ</t>
    </rPh>
    <rPh sb="11" eb="12">
      <t>カナラ</t>
    </rPh>
    <rPh sb="13" eb="15">
      <t>ゼンイン</t>
    </rPh>
    <rPh sb="19" eb="21">
      <t>シュモク</t>
    </rPh>
    <rPh sb="26" eb="28">
      <t>シュモク</t>
    </rPh>
    <rPh sb="29" eb="30">
      <t>フク</t>
    </rPh>
    <rPh sb="32" eb="34">
      <t>キニュウ</t>
    </rPh>
    <phoneticPr fontId="4"/>
  </si>
  <si>
    <t>赤穂高等学校</t>
    <phoneticPr fontId="1"/>
  </si>
  <si>
    <t>ﾊﾝﾏｰ投(4.000kg)</t>
    <rPh sb="4" eb="5">
      <t>ナ</t>
    </rPh>
    <phoneticPr fontId="2"/>
  </si>
  <si>
    <t>ﾊﾝﾏｰ投(4.000kg)</t>
    <rPh sb="4" eb="5">
      <t>トウ</t>
    </rPh>
    <phoneticPr fontId="2"/>
  </si>
  <si>
    <t>東海大学付属諏訪高等学校</t>
    <rPh sb="6" eb="8">
      <t>スワ</t>
    </rPh>
    <rPh sb="8" eb="10">
      <t>コウトウ</t>
    </rPh>
    <rPh sb="10" eb="12">
      <t>ガッコウ</t>
    </rPh>
    <phoneticPr fontId="21"/>
  </si>
  <si>
    <t>東海大諏訪</t>
    <rPh sb="3" eb="5">
      <t>スワ</t>
    </rPh>
    <phoneticPr fontId="1"/>
  </si>
  <si>
    <t>ﾄｳｶｲﾀﾞｲｽﾜ</t>
    <phoneticPr fontId="1"/>
  </si>
  <si>
    <t>【大会別特記事項】
学校名を選択すると、略称・ｶﾅは自動的に入力
されます。
オープン参加の種目については、参考記録に
「9999」を入力してください。
認知書（種目の記入は不要）は別途作成して下さい。</t>
    <rPh sb="10" eb="13">
      <t>ガッコウメイ</t>
    </rPh>
    <rPh sb="14" eb="16">
      <t>センタク</t>
    </rPh>
    <rPh sb="20" eb="22">
      <t>リャクショウ</t>
    </rPh>
    <rPh sb="26" eb="29">
      <t>ジドウテキ</t>
    </rPh>
    <rPh sb="30" eb="32">
      <t>ニュウリョク</t>
    </rPh>
    <rPh sb="81" eb="83">
      <t>シュモク</t>
    </rPh>
    <rPh sb="84" eb="86">
      <t>キニュウ</t>
    </rPh>
    <rPh sb="87" eb="89">
      <t>フヨウ</t>
    </rPh>
    <rPh sb="91" eb="93">
      <t>ベット</t>
    </rPh>
    <rPh sb="93" eb="95">
      <t>サクセイ</t>
    </rPh>
    <rPh sb="97" eb="98">
      <t>クダ</t>
    </rPh>
    <phoneticPr fontId="1"/>
  </si>
  <si>
    <t xml:space="preserve">三段跳 </t>
    <phoneticPr fontId="1"/>
  </si>
  <si>
    <t xml:space="preserve">ﾊﾝﾏｰ投(4.000kg) </t>
    <phoneticPr fontId="1"/>
  </si>
  <si>
    <t>阿智高等学校</t>
    <rPh sb="0" eb="2">
      <t>アチ</t>
    </rPh>
    <rPh sb="2" eb="6">
      <t>コウトウガッコウ</t>
    </rPh>
    <phoneticPr fontId="1"/>
  </si>
  <si>
    <t>阿智</t>
    <rPh sb="0" eb="2">
      <t>アチ</t>
    </rPh>
    <phoneticPr fontId="1"/>
  </si>
  <si>
    <t>ｱﾁ</t>
    <phoneticPr fontId="1"/>
  </si>
  <si>
    <t>　変えて保存してください。（例：30nansin_entryfile を30nansin_下諏訪向陽高校 に変更）</t>
    <rPh sb="1" eb="2">
      <t>カ</t>
    </rPh>
    <rPh sb="4" eb="6">
      <t>ホゾン</t>
    </rPh>
    <rPh sb="14" eb="15">
      <t>レイ</t>
    </rPh>
    <rPh sb="45" eb="48">
      <t>シモスワ</t>
    </rPh>
    <rPh sb="48" eb="50">
      <t>コウヨウ</t>
    </rPh>
    <rPh sb="50" eb="52">
      <t>コウコウ</t>
    </rPh>
    <rPh sb="54" eb="56">
      <t>ヘンコウ</t>
    </rPh>
    <phoneticPr fontId="1"/>
  </si>
  <si>
    <t>年度</t>
    <rPh sb="0" eb="2">
      <t>ネンド</t>
    </rPh>
    <phoneticPr fontId="1"/>
  </si>
  <si>
    <t>つくば開成学園高等学校</t>
    <phoneticPr fontId="1"/>
  </si>
  <si>
    <t>つくば開成</t>
    <rPh sb="3" eb="5">
      <t>カイセイ</t>
    </rPh>
    <phoneticPr fontId="1"/>
  </si>
  <si>
    <t>ﾂｸﾊﾞｶｲｾｲ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</si>
</sst>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 "/>
    <numFmt numFmtId="178" formatCode="#,##0;[Red]#,##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sz val="11"/>
      <color indexed="10"/>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sz val="11"/>
      <color indexed="8"/>
      <name val="メイリオ"/>
      <family val="3"/>
      <charset val="128"/>
    </font>
    <font>
      <sz val="6"/>
      <color indexed="8"/>
      <name val="ＭＳ Ｐゴシック"/>
      <family val="3"/>
      <charset val="128"/>
    </font>
    <font>
      <b/>
      <sz val="14"/>
      <color indexed="17"/>
      <name val="ＭＳ Ｐゴシック"/>
      <family val="3"/>
      <charset val="128"/>
    </font>
    <font>
      <sz val="10.5"/>
      <color indexed="8"/>
      <name val="メイリオ"/>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6"/>
        <bgColor indexed="64"/>
      </patternFill>
    </fill>
    <fill>
      <patternFill patternType="solid">
        <fgColor indexed="45"/>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rgb="FFFFFFCC"/>
        <bgColor indexed="64"/>
      </patternFill>
    </fill>
  </fills>
  <borders count="74">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18"/>
      </left>
      <right style="thin">
        <color indexed="18"/>
      </right>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style="thin">
        <color indexed="10"/>
      </left>
      <right style="thin">
        <color indexed="10"/>
      </right>
      <top/>
      <bottom style="hair">
        <color indexed="10"/>
      </bottom>
      <diagonal/>
    </border>
    <border>
      <left style="thin">
        <color indexed="10"/>
      </left>
      <right style="thin">
        <color indexed="10"/>
      </right>
      <top style="hair">
        <color indexed="10"/>
      </top>
      <bottom style="hair">
        <color indexed="10"/>
      </bottom>
      <diagonal/>
    </border>
    <border>
      <left style="thin">
        <color indexed="18"/>
      </left>
      <right style="thin">
        <color indexed="18"/>
      </right>
      <top style="thin">
        <color indexed="18"/>
      </top>
      <bottom style="thin">
        <color indexed="18"/>
      </bottom>
      <diagonal/>
    </border>
    <border>
      <left style="thin">
        <color indexed="10"/>
      </left>
      <right style="thin">
        <color indexed="10"/>
      </right>
      <top style="thin">
        <color indexed="10"/>
      </top>
      <bottom style="thin">
        <color indexed="1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18"/>
      </left>
      <right/>
      <top style="thin">
        <color rgb="FFFF0000"/>
      </top>
      <bottom/>
      <diagonal/>
    </border>
    <border>
      <left style="thin">
        <color indexed="18"/>
      </left>
      <right style="thin">
        <color rgb="FFFF0000"/>
      </right>
      <top style="hair">
        <color indexed="10"/>
      </top>
      <bottom style="thin">
        <color rgb="FFFF0000"/>
      </bottom>
      <diagonal/>
    </border>
  </borders>
  <cellStyleXfs count="3">
    <xf numFmtId="0" fontId="0" fillId="0" borderId="0">
      <alignment vertical="center"/>
    </xf>
    <xf numFmtId="0" fontId="22" fillId="0" borderId="0">
      <alignment vertical="center"/>
    </xf>
    <xf numFmtId="0" fontId="5" fillId="0" borderId="0"/>
  </cellStyleXfs>
  <cellXfs count="21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0" fillId="0" borderId="0" xfId="0" applyFill="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9" fillId="0" borderId="0" xfId="0" applyNumberFormat="1" applyFont="1" applyFill="1" applyBorder="1" applyAlignment="1">
      <alignment horizontal="center" vertical="center"/>
    </xf>
    <xf numFmtId="49" fontId="0" fillId="0" borderId="0" xfId="0" applyNumberFormat="1" applyFill="1" applyBorder="1" applyAlignment="1">
      <alignment vertical="center" wrapText="1"/>
    </xf>
    <xf numFmtId="0" fontId="0" fillId="0" borderId="3" xfId="0" applyBorder="1">
      <alignment vertical="center"/>
    </xf>
    <xf numFmtId="0" fontId="0" fillId="0" borderId="0" xfId="0" applyBorder="1">
      <alignment vertical="center"/>
    </xf>
    <xf numFmtId="0" fontId="0" fillId="0" borderId="0" xfId="0" applyFill="1" applyAlignment="1">
      <alignment vertical="center" wrapText="1"/>
    </xf>
    <xf numFmtId="0" fontId="13" fillId="0" borderId="0" xfId="0" applyFont="1">
      <alignment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0" fillId="0" borderId="0" xfId="0" applyFill="1" applyBorder="1" applyAlignment="1">
      <alignment vertical="center"/>
    </xf>
    <xf numFmtId="0" fontId="7" fillId="0" borderId="0" xfId="0" applyFont="1" applyFill="1" applyAlignment="1">
      <alignment vertical="center" wrapText="1"/>
    </xf>
    <xf numFmtId="0" fontId="7" fillId="0" borderId="0" xfId="0" applyFont="1" applyAlignment="1">
      <alignment horizontal="center" vertical="center"/>
    </xf>
    <xf numFmtId="0" fontId="7" fillId="0" borderId="0" xfId="0" applyFont="1">
      <alignment vertical="center"/>
    </xf>
    <xf numFmtId="0" fontId="6" fillId="0" borderId="0" xfId="0" applyFont="1">
      <alignment vertical="center"/>
    </xf>
    <xf numFmtId="0" fontId="0" fillId="2" borderId="6" xfId="0" applyFill="1" applyBorder="1" applyAlignment="1" applyProtection="1">
      <alignment horizontal="center" vertical="center"/>
    </xf>
    <xf numFmtId="0" fontId="0" fillId="2" borderId="7" xfId="0" applyFill="1" applyBorder="1" applyProtection="1">
      <alignment vertical="center"/>
    </xf>
    <xf numFmtId="0" fontId="0" fillId="2" borderId="8" xfId="0" applyFill="1" applyBorder="1" applyProtection="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Border="1">
      <alignment vertical="center"/>
    </xf>
    <xf numFmtId="0" fontId="15" fillId="0" borderId="0" xfId="0" applyFont="1" applyFill="1" applyAlignment="1">
      <alignment vertical="center"/>
    </xf>
    <xf numFmtId="0" fontId="14" fillId="0" borderId="0" xfId="0" applyFont="1" applyBorder="1" applyAlignment="1">
      <alignment horizontal="center" vertical="center"/>
    </xf>
    <xf numFmtId="0" fontId="16" fillId="0" borderId="0" xfId="0" applyFont="1" applyBorder="1">
      <alignment vertical="center"/>
    </xf>
    <xf numFmtId="0" fontId="6" fillId="3" borderId="0" xfId="0" applyFont="1" applyFill="1">
      <alignment vertical="center"/>
    </xf>
    <xf numFmtId="0" fontId="0" fillId="4" borderId="1" xfId="0" applyFill="1" applyBorder="1">
      <alignment vertical="center"/>
    </xf>
    <xf numFmtId="0" fontId="0" fillId="4" borderId="9" xfId="0" applyFill="1" applyBorder="1">
      <alignment vertical="center"/>
    </xf>
    <xf numFmtId="0" fontId="17" fillId="0" borderId="0" xfId="0" applyFont="1">
      <alignment vertical="center"/>
    </xf>
    <xf numFmtId="0" fontId="0" fillId="5" borderId="10" xfId="0" applyFill="1" applyBorder="1" applyAlignment="1" applyProtection="1">
      <alignment horizontal="center" vertical="center"/>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0" fillId="2" borderId="13" xfId="0" applyFill="1" applyBorder="1" applyProtection="1">
      <alignment vertical="center"/>
    </xf>
    <xf numFmtId="0" fontId="0" fillId="2" borderId="14" xfId="0" applyFill="1" applyBorder="1" applyProtection="1">
      <alignment vertical="center"/>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0" fillId="5" borderId="17" xfId="0" applyFill="1" applyBorder="1" applyAlignment="1" applyProtection="1">
      <alignment horizontal="center" vertical="center"/>
    </xf>
    <xf numFmtId="0" fontId="0" fillId="2" borderId="18" xfId="0" applyFill="1" applyBorder="1" applyProtection="1">
      <alignment vertical="center"/>
    </xf>
    <xf numFmtId="0" fontId="0" fillId="5" borderId="19" xfId="0" applyFill="1" applyBorder="1" applyAlignment="1" applyProtection="1">
      <alignment horizontal="center" vertical="center"/>
    </xf>
    <xf numFmtId="0" fontId="0" fillId="2" borderId="20" xfId="0" applyFill="1" applyBorder="1" applyProtection="1">
      <alignment vertical="center"/>
    </xf>
    <xf numFmtId="0" fontId="0" fillId="0" borderId="21" xfId="0"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0" fillId="2" borderId="23" xfId="0" applyFill="1" applyBorder="1" applyProtection="1">
      <alignment vertical="center"/>
    </xf>
    <xf numFmtId="0" fontId="8" fillId="5" borderId="24" xfId="0" applyFont="1" applyFill="1" applyBorder="1" applyAlignment="1" applyProtection="1">
      <alignment horizontal="center" vertical="center"/>
    </xf>
    <xf numFmtId="0" fontId="0" fillId="5" borderId="25" xfId="0" applyFill="1" applyBorder="1" applyAlignment="1" applyProtection="1">
      <alignment horizontal="center" vertical="center"/>
    </xf>
    <xf numFmtId="0" fontId="0" fillId="2" borderId="26" xfId="0" applyFill="1" applyBorder="1" applyProtection="1">
      <alignment vertical="center"/>
    </xf>
    <xf numFmtId="0" fontId="0" fillId="0" borderId="0" xfId="0" applyFill="1" applyProtection="1">
      <alignment vertical="center"/>
    </xf>
    <xf numFmtId="0" fontId="0" fillId="0" borderId="0" xfId="0" applyFill="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xf>
    <xf numFmtId="0" fontId="0" fillId="0" borderId="0" xfId="0" applyNumberFormat="1" applyFill="1" applyAlignment="1">
      <alignment vertical="center"/>
    </xf>
    <xf numFmtId="0" fontId="18"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Border="1">
      <alignment vertical="center"/>
    </xf>
    <xf numFmtId="49" fontId="0" fillId="0" borderId="0" xfId="0" applyNumberFormat="1" applyFill="1" applyBorder="1">
      <alignment vertical="center"/>
    </xf>
    <xf numFmtId="49" fontId="19"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Border="1" applyAlignment="1">
      <alignment vertical="center" wrapText="1"/>
    </xf>
    <xf numFmtId="0" fontId="11" fillId="0" borderId="0" xfId="0" applyFont="1" applyFill="1" applyBorder="1" applyAlignment="1">
      <alignment vertical="top" wrapText="1"/>
    </xf>
    <xf numFmtId="49" fontId="5" fillId="0" borderId="27" xfId="0" applyNumberFormat="1" applyFont="1" applyFill="1" applyBorder="1" applyAlignment="1">
      <alignment horizontal="left" vertical="center"/>
    </xf>
    <xf numFmtId="49" fontId="5" fillId="0" borderId="28" xfId="0" applyNumberFormat="1" applyFont="1" applyFill="1" applyBorder="1" applyAlignment="1">
      <alignment horizontal="left" vertical="center"/>
    </xf>
    <xf numFmtId="49" fontId="5" fillId="0" borderId="29" xfId="0" applyNumberFormat="1" applyFont="1" applyFill="1" applyBorder="1" applyAlignment="1">
      <alignment horizontal="left" vertical="center"/>
    </xf>
    <xf numFmtId="49" fontId="5" fillId="0" borderId="30" xfId="0" applyNumberFormat="1" applyFont="1" applyFill="1" applyBorder="1" applyAlignment="1">
      <alignment horizontal="left" vertical="center"/>
    </xf>
    <xf numFmtId="49" fontId="5" fillId="0" borderId="31" xfId="0" applyNumberFormat="1" applyFont="1" applyFill="1" applyBorder="1" applyAlignment="1">
      <alignment horizontal="left" vertical="center"/>
    </xf>
    <xf numFmtId="49" fontId="5" fillId="6" borderId="32" xfId="0" applyNumberFormat="1" applyFont="1" applyFill="1" applyBorder="1" applyAlignment="1">
      <alignment horizontal="center" vertical="center"/>
    </xf>
    <xf numFmtId="49" fontId="5" fillId="5" borderId="33" xfId="0" applyNumberFormat="1" applyFont="1" applyFill="1" applyBorder="1" applyAlignment="1">
      <alignment horizontal="center" vertical="center"/>
    </xf>
    <xf numFmtId="0" fontId="0" fillId="0" borderId="0" xfId="0" applyNumberFormat="1" applyFill="1" applyAlignment="1">
      <alignment horizontal="left" vertical="center"/>
    </xf>
    <xf numFmtId="0" fontId="0" fillId="0" borderId="0" xfId="0" applyNumberFormat="1" applyFill="1" applyBorder="1" applyAlignment="1" applyProtection="1">
      <alignment horizontal="left" vertical="center"/>
    </xf>
    <xf numFmtId="0" fontId="0" fillId="4" borderId="1" xfId="0" applyFill="1" applyBorder="1" applyAlignment="1">
      <alignment horizontal="center" vertical="center" shrinkToFit="1"/>
    </xf>
    <xf numFmtId="0" fontId="0" fillId="4" borderId="1" xfId="0" applyFill="1" applyBorder="1" applyAlignment="1" applyProtection="1">
      <alignment horizontal="center" vertical="center" shrinkToFit="1"/>
    </xf>
    <xf numFmtId="0" fontId="0" fillId="4" borderId="34" xfId="0" applyFill="1" applyBorder="1" applyAlignment="1" applyProtection="1">
      <alignment horizontal="center" vertical="center" shrinkToFit="1"/>
    </xf>
    <xf numFmtId="0" fontId="0" fillId="4" borderId="9" xfId="0" applyFill="1" applyBorder="1" applyAlignment="1">
      <alignment horizontal="center" vertical="center" shrinkToFit="1"/>
    </xf>
    <xf numFmtId="0" fontId="0" fillId="4" borderId="9" xfId="0" applyFill="1" applyBorder="1" applyAlignment="1" applyProtection="1">
      <alignment horizontal="center" vertical="center" shrinkToFit="1"/>
    </xf>
    <xf numFmtId="0" fontId="0" fillId="4" borderId="35" xfId="0" applyFill="1" applyBorder="1" applyAlignment="1" applyProtection="1">
      <alignment horizontal="center" vertical="center" shrinkToFit="1"/>
    </xf>
    <xf numFmtId="0" fontId="6" fillId="0" borderId="0" xfId="0" applyFont="1" applyFill="1" applyBorder="1">
      <alignment vertical="center"/>
    </xf>
    <xf numFmtId="176" fontId="0" fillId="0" borderId="0" xfId="0" applyNumberFormat="1" applyFill="1" applyBorder="1" applyAlignment="1" applyProtection="1">
      <alignment horizontal="center" vertical="center"/>
    </xf>
    <xf numFmtId="0" fontId="0" fillId="0" borderId="36" xfId="0" applyNumberFormat="1" applyBorder="1" applyAlignment="1">
      <alignment horizontal="center" vertical="center"/>
    </xf>
    <xf numFmtId="0" fontId="0" fillId="0" borderId="3" xfId="0" applyNumberFormat="1" applyBorder="1" applyAlignment="1">
      <alignment horizontal="center" vertical="center"/>
    </xf>
    <xf numFmtId="0" fontId="0" fillId="0" borderId="37" xfId="0" applyNumberFormat="1" applyBorder="1" applyAlignment="1">
      <alignment horizontal="center" vertical="center"/>
    </xf>
    <xf numFmtId="0" fontId="8" fillId="0" borderId="0" xfId="0" applyFont="1" applyAlignment="1" applyProtection="1">
      <alignment horizontal="left" vertical="center"/>
    </xf>
    <xf numFmtId="0" fontId="0" fillId="0" borderId="0" xfId="0"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7" borderId="38" xfId="0" applyFill="1" applyBorder="1" applyAlignment="1" applyProtection="1">
      <alignment horizontal="center" vertical="center"/>
    </xf>
    <xf numFmtId="0" fontId="0" fillId="7" borderId="22" xfId="0" applyFill="1" applyBorder="1" applyAlignment="1" applyProtection="1">
      <alignment horizontal="center" vertical="center"/>
    </xf>
    <xf numFmtId="177" fontId="0" fillId="0" borderId="0" xfId="0" applyNumberFormat="1" applyFill="1" applyBorder="1" applyAlignment="1" applyProtection="1">
      <alignment horizontal="center" vertical="center"/>
    </xf>
    <xf numFmtId="0" fontId="0" fillId="0" borderId="0" xfId="0" applyFill="1" applyBorder="1" applyAlignment="1" applyProtection="1">
      <alignment vertical="center"/>
    </xf>
    <xf numFmtId="178" fontId="0" fillId="0" borderId="0" xfId="0" applyNumberFormat="1" applyFill="1" applyBorder="1" applyAlignment="1" applyProtection="1">
      <alignment horizontal="center" vertical="center"/>
    </xf>
    <xf numFmtId="0" fontId="0" fillId="0" borderId="39" xfId="0" applyNumberFormat="1" applyFill="1" applyBorder="1" applyAlignment="1" applyProtection="1">
      <alignment horizontal="center" vertical="center"/>
    </xf>
    <xf numFmtId="0" fontId="0" fillId="0" borderId="40" xfId="0" applyNumberFormat="1" applyBorder="1" applyAlignment="1" applyProtection="1">
      <alignment horizontal="center" vertical="center"/>
    </xf>
    <xf numFmtId="0" fontId="10" fillId="0" borderId="41" xfId="0" applyFont="1" applyBorder="1" applyAlignment="1" applyProtection="1">
      <alignment horizontal="center" vertical="center" wrapText="1"/>
    </xf>
    <xf numFmtId="0" fontId="0" fillId="0" borderId="42" xfId="0" applyBorder="1" applyAlignment="1" applyProtection="1">
      <alignment vertical="center" wrapText="1"/>
    </xf>
    <xf numFmtId="0" fontId="10" fillId="0" borderId="43"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0" xfId="0" applyBorder="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horizontal="center" vertical="center" wrapText="1"/>
    </xf>
    <xf numFmtId="0" fontId="0" fillId="2" borderId="45"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7" xfId="0"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0" fillId="0" borderId="48" xfId="0" applyFill="1" applyBorder="1" applyAlignment="1" applyProtection="1">
      <alignment horizontal="center" vertical="center" wrapText="1"/>
    </xf>
    <xf numFmtId="0" fontId="8" fillId="0" borderId="49" xfId="0" applyFont="1" applyFill="1" applyBorder="1" applyAlignment="1" applyProtection="1">
      <alignment horizontal="center" vertical="center"/>
    </xf>
    <xf numFmtId="0" fontId="17" fillId="0" borderId="0" xfId="0" applyFont="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20" fillId="0" borderId="0" xfId="0" applyFont="1">
      <alignment vertical="center"/>
    </xf>
    <xf numFmtId="0" fontId="0" fillId="11" borderId="35" xfId="0" applyFill="1" applyBorder="1" applyAlignment="1" applyProtection="1">
      <alignment horizontal="center" vertical="center" shrinkToFit="1"/>
      <protection locked="0"/>
    </xf>
    <xf numFmtId="0" fontId="0" fillId="11" borderId="37" xfId="0" applyFill="1" applyBorder="1" applyAlignment="1" applyProtection="1">
      <alignment horizontal="center" vertical="center" shrinkToFit="1"/>
      <protection locked="0"/>
    </xf>
    <xf numFmtId="0" fontId="0" fillId="0" borderId="50" xfId="0" applyNumberFormat="1" applyFill="1" applyBorder="1" applyAlignment="1">
      <alignment vertical="center"/>
    </xf>
    <xf numFmtId="0" fontId="0" fillId="11" borderId="45" xfId="0" applyFill="1" applyBorder="1" applyAlignment="1" applyProtection="1">
      <alignment horizontal="center" vertical="center"/>
      <protection locked="0"/>
    </xf>
    <xf numFmtId="0" fontId="0" fillId="11" borderId="13" xfId="0" applyFill="1" applyBorder="1" applyProtection="1">
      <alignment vertical="center"/>
      <protection locked="0"/>
    </xf>
    <xf numFmtId="0" fontId="0" fillId="11" borderId="46" xfId="0" applyFill="1" applyBorder="1" applyAlignment="1" applyProtection="1">
      <alignment horizontal="center" vertical="center"/>
      <protection locked="0"/>
    </xf>
    <xf numFmtId="0" fontId="0" fillId="11" borderId="14" xfId="0" applyFill="1" applyBorder="1" applyProtection="1">
      <alignment vertical="center"/>
      <protection locked="0"/>
    </xf>
    <xf numFmtId="0" fontId="0" fillId="11" borderId="17" xfId="0" applyFill="1" applyBorder="1" applyAlignment="1" applyProtection="1">
      <alignment horizontal="center" vertical="center"/>
      <protection locked="0"/>
    </xf>
    <xf numFmtId="0" fontId="0" fillId="11" borderId="18" xfId="0" applyFill="1" applyBorder="1" applyProtection="1">
      <alignment vertical="center"/>
      <protection locked="0"/>
    </xf>
    <xf numFmtId="0" fontId="0" fillId="11" borderId="19" xfId="0" applyFill="1" applyBorder="1" applyAlignment="1" applyProtection="1">
      <alignment horizontal="center" vertical="center"/>
      <protection locked="0"/>
    </xf>
    <xf numFmtId="0" fontId="0" fillId="11" borderId="20" xfId="0" applyFill="1" applyBorder="1" applyProtection="1">
      <alignment vertical="center"/>
      <protection locked="0"/>
    </xf>
    <xf numFmtId="0" fontId="0" fillId="11" borderId="47" xfId="0" applyFill="1" applyBorder="1" applyAlignment="1" applyProtection="1">
      <alignment horizontal="center" vertical="center"/>
      <protection locked="0"/>
    </xf>
    <xf numFmtId="0" fontId="0" fillId="11" borderId="23" xfId="0" applyFill="1" applyBorder="1" applyProtection="1">
      <alignment vertical="center"/>
      <protection locked="0"/>
    </xf>
    <xf numFmtId="0" fontId="0" fillId="11" borderId="6" xfId="0" applyFill="1" applyBorder="1" applyAlignment="1" applyProtection="1">
      <alignment horizontal="center" vertical="center"/>
      <protection locked="0"/>
    </xf>
    <xf numFmtId="0" fontId="0" fillId="11" borderId="7" xfId="0" applyFill="1" applyBorder="1" applyProtection="1">
      <alignment vertical="center"/>
      <protection locked="0"/>
    </xf>
    <xf numFmtId="0" fontId="0" fillId="11" borderId="25" xfId="0" applyFill="1" applyBorder="1" applyAlignment="1" applyProtection="1">
      <alignment horizontal="center" vertical="center"/>
      <protection locked="0"/>
    </xf>
    <xf numFmtId="0" fontId="0" fillId="11" borderId="26" xfId="0" applyFill="1" applyBorder="1" applyProtection="1">
      <alignment vertical="center"/>
      <protection locked="0"/>
    </xf>
    <xf numFmtId="0" fontId="0" fillId="11" borderId="10" xfId="0" applyFill="1" applyBorder="1" applyAlignment="1" applyProtection="1">
      <alignment horizontal="center" vertical="center"/>
      <protection locked="0"/>
    </xf>
    <xf numFmtId="0" fontId="0" fillId="11" borderId="8" xfId="0" applyFill="1" applyBorder="1" applyProtection="1">
      <alignment vertical="center"/>
      <protection locked="0"/>
    </xf>
    <xf numFmtId="0" fontId="8" fillId="11" borderId="40"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0" fillId="11" borderId="51" xfId="0" applyFill="1" applyBorder="1" applyProtection="1">
      <alignment vertical="center"/>
      <protection locked="0"/>
    </xf>
    <xf numFmtId="0" fontId="0" fillId="11" borderId="52" xfId="0" applyFill="1" applyBorder="1" applyProtection="1">
      <alignment vertical="center"/>
      <protection locked="0"/>
    </xf>
    <xf numFmtId="49" fontId="5" fillId="0" borderId="72" xfId="0" applyNumberFormat="1" applyFont="1" applyFill="1" applyBorder="1" applyAlignment="1">
      <alignment horizontal="left" vertical="center"/>
    </xf>
    <xf numFmtId="0" fontId="0" fillId="11" borderId="9"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shrinkToFit="1"/>
      <protection locked="0"/>
    </xf>
    <xf numFmtId="0" fontId="5" fillId="0" borderId="0" xfId="0" applyFont="1">
      <alignment vertical="center"/>
    </xf>
    <xf numFmtId="0" fontId="23" fillId="3" borderId="0" xfId="0" applyFont="1" applyFill="1">
      <alignment vertical="center"/>
    </xf>
    <xf numFmtId="0" fontId="0" fillId="11" borderId="9" xfId="0" applyFill="1" applyBorder="1" applyAlignment="1" applyProtection="1">
      <alignment horizontal="center" vertical="center" shrinkToFit="1"/>
      <protection locked="0"/>
    </xf>
    <xf numFmtId="0" fontId="0" fillId="11" borderId="9" xfId="0" applyFill="1" applyBorder="1" applyProtection="1">
      <alignment vertical="center"/>
      <protection locked="0"/>
    </xf>
    <xf numFmtId="0" fontId="0" fillId="11" borderId="3" xfId="0" applyFill="1" applyBorder="1" applyProtection="1">
      <alignment vertical="center"/>
      <protection locked="0"/>
    </xf>
    <xf numFmtId="0" fontId="0" fillId="0" borderId="73" xfId="0" applyBorder="1" applyAlignment="1">
      <alignment horizontal="left" vertical="center" shrinkToFit="1"/>
    </xf>
    <xf numFmtId="0" fontId="17" fillId="8" borderId="0" xfId="0" applyFont="1" applyFill="1" applyAlignment="1">
      <alignment horizontal="left" vertical="center"/>
    </xf>
    <xf numFmtId="0" fontId="0" fillId="9" borderId="53" xfId="0" applyFill="1" applyBorder="1" applyAlignment="1">
      <alignment horizontal="left" vertical="center" wrapText="1"/>
    </xf>
    <xf numFmtId="0" fontId="0" fillId="9" borderId="12" xfId="0" applyFill="1" applyBorder="1" applyAlignment="1">
      <alignment horizontal="left" vertical="center" wrapText="1"/>
    </xf>
    <xf numFmtId="0" fontId="0" fillId="9" borderId="48" xfId="0" applyFill="1" applyBorder="1" applyAlignment="1">
      <alignment horizontal="left" vertical="center" wrapText="1"/>
    </xf>
    <xf numFmtId="0" fontId="0" fillId="9" borderId="54" xfId="0" applyFill="1" applyBorder="1" applyAlignment="1">
      <alignment horizontal="left" vertical="center" wrapText="1"/>
    </xf>
    <xf numFmtId="0" fontId="0" fillId="9" borderId="0" xfId="0" applyFill="1" applyBorder="1" applyAlignment="1">
      <alignment horizontal="left" vertical="center" wrapText="1"/>
    </xf>
    <xf numFmtId="0" fontId="0" fillId="9" borderId="49" xfId="0" applyFill="1" applyBorder="1" applyAlignment="1">
      <alignment horizontal="left" vertical="center" wrapText="1"/>
    </xf>
    <xf numFmtId="0" fontId="0" fillId="9" borderId="55" xfId="0" applyFill="1" applyBorder="1" applyAlignment="1">
      <alignment horizontal="left" vertical="center" wrapText="1"/>
    </xf>
    <xf numFmtId="0" fontId="0" fillId="9" borderId="56" xfId="0" applyFill="1" applyBorder="1" applyAlignment="1">
      <alignment horizontal="left" vertical="center" wrapText="1"/>
    </xf>
    <xf numFmtId="0" fontId="0" fillId="9" borderId="16" xfId="0" applyFill="1" applyBorder="1" applyAlignment="1">
      <alignment horizontal="left" vertical="center" wrapText="1"/>
    </xf>
    <xf numFmtId="0" fontId="0" fillId="11" borderId="9" xfId="0" applyFill="1" applyBorder="1" applyAlignment="1" applyProtection="1">
      <alignment horizontal="center" vertical="center" shrinkToFit="1"/>
      <protection locked="0"/>
    </xf>
    <xf numFmtId="0" fontId="0" fillId="11" borderId="9" xfId="0" applyFill="1" applyBorder="1" applyAlignment="1" applyProtection="1">
      <alignment horizontal="center" vertical="center"/>
      <protection locked="0"/>
    </xf>
    <xf numFmtId="0" fontId="0" fillId="0" borderId="57" xfId="0" applyBorder="1" applyAlignment="1">
      <alignment horizontal="center" vertical="center"/>
    </xf>
    <xf numFmtId="0" fontId="0" fillId="0" borderId="36" xfId="0" applyBorder="1" applyAlignment="1">
      <alignment horizontal="center" vertical="center"/>
    </xf>
    <xf numFmtId="0" fontId="0" fillId="11" borderId="3"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protection locked="0"/>
    </xf>
    <xf numFmtId="0" fontId="0" fillId="11" borderId="58" xfId="0" applyFill="1" applyBorder="1" applyAlignment="1" applyProtection="1">
      <alignment horizontal="center" vertical="center" shrinkToFit="1"/>
      <protection locked="0"/>
    </xf>
    <xf numFmtId="0" fontId="0" fillId="11" borderId="1" xfId="0" applyFill="1" applyBorder="1" applyAlignment="1" applyProtection="1">
      <alignment horizontal="center" vertical="center" shrinkToFit="1"/>
      <protection locked="0"/>
    </xf>
    <xf numFmtId="0" fontId="0" fillId="11" borderId="59" xfId="0" applyFill="1" applyBorder="1" applyAlignment="1" applyProtection="1">
      <alignment horizontal="center" vertical="center" shrinkToFit="1"/>
      <protection locked="0"/>
    </xf>
    <xf numFmtId="0" fontId="0" fillId="11" borderId="60" xfId="0" applyFill="1" applyBorder="1" applyAlignment="1" applyProtection="1">
      <alignment horizontal="center" vertical="center" shrinkToFit="1"/>
      <protection locked="0"/>
    </xf>
    <xf numFmtId="0" fontId="24" fillId="0" borderId="62" xfId="0" applyNumberFormat="1" applyFont="1" applyFill="1" applyBorder="1" applyAlignment="1" applyProtection="1">
      <alignment horizontal="center" vertical="center"/>
      <protection locked="0"/>
    </xf>
    <xf numFmtId="0" fontId="24" fillId="0" borderId="63"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24" fillId="0" borderId="66"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2" xfId="0" applyBorder="1" applyAlignment="1">
      <alignment horizontal="center" vertical="center" wrapText="1"/>
    </xf>
    <xf numFmtId="0" fontId="0" fillId="4" borderId="61" xfId="0" applyFill="1" applyBorder="1" applyAlignment="1">
      <alignment horizontal="center" vertical="center"/>
    </xf>
    <xf numFmtId="0" fontId="0" fillId="4" borderId="57" xfId="0" applyFill="1" applyBorder="1" applyAlignment="1">
      <alignment horizontal="center" vertical="center"/>
    </xf>
    <xf numFmtId="49" fontId="0" fillId="11" borderId="3" xfId="0" applyNumberFormat="1" applyFill="1" applyBorder="1" applyAlignment="1" applyProtection="1">
      <alignment horizontal="left" vertical="center"/>
      <protection locked="0"/>
    </xf>
    <xf numFmtId="49" fontId="0" fillId="11" borderId="37" xfId="0" applyNumberFormat="1" applyFill="1" applyBorder="1" applyAlignment="1" applyProtection="1">
      <alignment horizontal="left" vertical="center"/>
      <protection locked="0"/>
    </xf>
    <xf numFmtId="0" fontId="0" fillId="11" borderId="58"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25" fillId="0" borderId="0" xfId="0" applyFont="1" applyAlignment="1">
      <alignment horizontal="center" vertical="center"/>
    </xf>
    <xf numFmtId="0" fontId="0" fillId="0" borderId="5" xfId="0" applyBorder="1" applyAlignment="1">
      <alignment horizontal="center" vertical="center"/>
    </xf>
    <xf numFmtId="0" fontId="0" fillId="10" borderId="67" xfId="0" applyFill="1" applyBorder="1" applyAlignment="1">
      <alignment horizontal="center" vertical="center"/>
    </xf>
    <xf numFmtId="0" fontId="0" fillId="0" borderId="4" xfId="0" applyBorder="1" applyAlignment="1">
      <alignment horizontal="center" vertical="center" wrapText="1"/>
    </xf>
    <xf numFmtId="49" fontId="0" fillId="11" borderId="62" xfId="0" applyNumberFormat="1" applyFill="1" applyBorder="1" applyAlignment="1" applyProtection="1">
      <alignment horizontal="left" vertical="center"/>
      <protection locked="0"/>
    </xf>
    <xf numFmtId="49" fontId="0" fillId="11" borderId="68" xfId="0" applyNumberFormat="1" applyFill="1" applyBorder="1" applyAlignment="1" applyProtection="1">
      <alignment horizontal="left" vertical="center"/>
      <protection locked="0"/>
    </xf>
    <xf numFmtId="49" fontId="0" fillId="0" borderId="0" xfId="0" applyNumberFormat="1" applyFill="1" applyBorder="1" applyAlignment="1">
      <alignment horizontal="center" vertical="center"/>
    </xf>
    <xf numFmtId="49" fontId="0" fillId="0" borderId="49" xfId="0" applyNumberFormat="1" applyFill="1" applyBorder="1" applyAlignment="1">
      <alignment horizontal="center" vertical="center"/>
    </xf>
    <xf numFmtId="49" fontId="0" fillId="11" borderId="66" xfId="0" applyNumberFormat="1" applyFill="1" applyBorder="1" applyAlignment="1" applyProtection="1">
      <alignment horizontal="center" vertical="center"/>
      <protection locked="0"/>
    </xf>
    <xf numFmtId="49" fontId="0" fillId="11" borderId="68" xfId="0" applyNumberFormat="1" applyFill="1" applyBorder="1" applyAlignment="1" applyProtection="1">
      <alignment horizontal="center" vertical="center"/>
      <protection locked="0"/>
    </xf>
    <xf numFmtId="0" fontId="0" fillId="0" borderId="59" xfId="0" applyBorder="1" applyAlignment="1">
      <alignment horizontal="center" vertical="center"/>
    </xf>
    <xf numFmtId="0" fontId="0" fillId="0" borderId="60" xfId="0" applyBorder="1" applyAlignment="1">
      <alignment horizontal="center" vertical="center"/>
    </xf>
    <xf numFmtId="0" fontId="0" fillId="4" borderId="59" xfId="0" applyFill="1" applyBorder="1" applyAlignment="1">
      <alignment horizontal="center" vertical="center"/>
    </xf>
    <xf numFmtId="0" fontId="0" fillId="0" borderId="0" xfId="0" applyFill="1" applyBorder="1" applyAlignment="1">
      <alignment horizontal="center" vertical="center"/>
    </xf>
    <xf numFmtId="0" fontId="0" fillId="0" borderId="49"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49" fontId="0" fillId="11" borderId="71" xfId="0" applyNumberFormat="1" applyFill="1" applyBorder="1" applyAlignment="1" applyProtection="1">
      <alignment horizontal="left" vertical="center"/>
      <protection locked="0"/>
    </xf>
    <xf numFmtId="49" fontId="0" fillId="11" borderId="66" xfId="0" applyNumberFormat="1" applyFill="1" applyBorder="1" applyAlignment="1" applyProtection="1">
      <alignment horizontal="left" vertical="center"/>
      <protection locked="0"/>
    </xf>
    <xf numFmtId="49" fontId="0" fillId="11" borderId="63" xfId="0" applyNumberFormat="1" applyFill="1" applyBorder="1" applyAlignment="1" applyProtection="1">
      <alignment horizontal="left" vertical="center"/>
      <protection locked="0"/>
    </xf>
    <xf numFmtId="0" fontId="0" fillId="10" borderId="67"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cellXfs>
  <cellStyles count="3">
    <cellStyle name="標準" xfId="0" builtinId="0"/>
    <cellStyle name="標準 2" xfId="1" xr:uid="{00000000-0005-0000-0000-000001000000}"/>
    <cellStyle name="標準 3" xfId="2" xr:uid="{00000000-0005-0000-0000-000002000000}"/>
  </cellStyles>
  <dxfs count="11">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2:M46"/>
  <sheetViews>
    <sheetView zoomScale="115" zoomScaleNormal="115" workbookViewId="0">
      <selection activeCell="L17" sqref="L17"/>
    </sheetView>
  </sheetViews>
  <sheetFormatPr defaultRowHeight="18.75" x14ac:dyDescent="0.15"/>
  <cols>
    <col min="1" max="2" width="4.375" style="37" customWidth="1"/>
    <col min="3" max="16384" width="9" style="37"/>
  </cols>
  <sheetData>
    <row r="2" spans="1:13" x14ac:dyDescent="0.15">
      <c r="A2" s="37" t="s">
        <v>35</v>
      </c>
    </row>
    <row r="3" spans="1:13" x14ac:dyDescent="0.15">
      <c r="B3" s="153" t="s">
        <v>81</v>
      </c>
      <c r="C3" s="153"/>
      <c r="D3" s="153"/>
      <c r="E3" s="153"/>
      <c r="F3" s="153"/>
      <c r="G3" s="153"/>
    </row>
    <row r="4" spans="1:13" x14ac:dyDescent="0.15">
      <c r="C4" s="37" t="s">
        <v>85</v>
      </c>
    </row>
    <row r="5" spans="1:13" x14ac:dyDescent="0.15">
      <c r="C5" s="37" t="s">
        <v>86</v>
      </c>
    </row>
    <row r="6" spans="1:13" x14ac:dyDescent="0.15">
      <c r="C6" s="37" t="s">
        <v>170</v>
      </c>
    </row>
    <row r="7" spans="1:13" x14ac:dyDescent="0.15">
      <c r="C7" s="119" t="s">
        <v>87</v>
      </c>
    </row>
    <row r="8" spans="1:13" x14ac:dyDescent="0.15">
      <c r="C8" s="37" t="s">
        <v>96</v>
      </c>
    </row>
    <row r="9" spans="1:13" x14ac:dyDescent="0.15">
      <c r="C9" s="37" t="s">
        <v>94</v>
      </c>
    </row>
    <row r="10" spans="1:13" x14ac:dyDescent="0.15">
      <c r="C10" s="119" t="s">
        <v>88</v>
      </c>
    </row>
    <row r="11" spans="1:13" x14ac:dyDescent="0.15">
      <c r="C11" s="37" t="s">
        <v>89</v>
      </c>
    </row>
    <row r="12" spans="1:13" x14ac:dyDescent="0.15">
      <c r="C12" s="37" t="s">
        <v>193</v>
      </c>
    </row>
    <row r="13" spans="1:13" x14ac:dyDescent="0.15">
      <c r="C13" s="37" t="s">
        <v>95</v>
      </c>
    </row>
    <row r="14" spans="1:13" x14ac:dyDescent="0.15">
      <c r="B14" s="153" t="s">
        <v>91</v>
      </c>
      <c r="C14" s="153"/>
      <c r="D14" s="153"/>
      <c r="E14" s="153"/>
      <c r="F14" s="153"/>
      <c r="G14" s="153"/>
      <c r="H14" s="153"/>
      <c r="I14" s="153"/>
      <c r="J14" s="153"/>
      <c r="K14" s="153"/>
      <c r="L14" s="153"/>
      <c r="M14" s="153"/>
    </row>
    <row r="15" spans="1:13" x14ac:dyDescent="0.15">
      <c r="C15" s="37" t="s">
        <v>180</v>
      </c>
    </row>
    <row r="16" spans="1:13" x14ac:dyDescent="0.15">
      <c r="C16" s="37" t="s">
        <v>92</v>
      </c>
    </row>
    <row r="17" spans="2:9" x14ac:dyDescent="0.15">
      <c r="C17" s="37" t="s">
        <v>93</v>
      </c>
    </row>
    <row r="18" spans="2:9" x14ac:dyDescent="0.15">
      <c r="C18" s="37" t="s">
        <v>171</v>
      </c>
    </row>
    <row r="19" spans="2:9" x14ac:dyDescent="0.15">
      <c r="C19" s="37" t="s">
        <v>90</v>
      </c>
    </row>
    <row r="20" spans="2:9" x14ac:dyDescent="0.15">
      <c r="B20" s="153" t="s">
        <v>84</v>
      </c>
      <c r="C20" s="153"/>
      <c r="D20" s="153"/>
      <c r="E20" s="153"/>
      <c r="F20" s="153"/>
      <c r="G20" s="153"/>
      <c r="H20" s="153"/>
      <c r="I20" s="153"/>
    </row>
    <row r="21" spans="2:9" x14ac:dyDescent="0.15">
      <c r="C21" s="37" t="s">
        <v>65</v>
      </c>
    </row>
    <row r="22" spans="2:9" x14ac:dyDescent="0.15">
      <c r="D22" s="37" t="s">
        <v>82</v>
      </c>
    </row>
    <row r="23" spans="2:9" x14ac:dyDescent="0.15">
      <c r="D23" s="37" t="s">
        <v>83</v>
      </c>
    </row>
    <row r="25" spans="2:9" x14ac:dyDescent="0.15">
      <c r="C25" s="37" t="s">
        <v>66</v>
      </c>
    </row>
    <row r="26" spans="2:9" x14ac:dyDescent="0.15">
      <c r="C26" s="37" t="s">
        <v>67</v>
      </c>
    </row>
    <row r="27" spans="2:9" x14ac:dyDescent="0.15">
      <c r="C27" s="37" t="s">
        <v>68</v>
      </c>
    </row>
    <row r="28" spans="2:9" x14ac:dyDescent="0.15">
      <c r="C28" s="37" t="s">
        <v>69</v>
      </c>
    </row>
    <row r="29" spans="2:9" x14ac:dyDescent="0.15">
      <c r="B29" s="37" t="s">
        <v>70</v>
      </c>
      <c r="C29" s="37" t="s">
        <v>71</v>
      </c>
    </row>
    <row r="30" spans="2:9" x14ac:dyDescent="0.15">
      <c r="C30" s="37" t="s">
        <v>72</v>
      </c>
    </row>
    <row r="31" spans="2:9" x14ac:dyDescent="0.15">
      <c r="C31" s="37" t="s">
        <v>73</v>
      </c>
    </row>
    <row r="32" spans="2:9" x14ac:dyDescent="0.15">
      <c r="C32" s="37" t="s">
        <v>74</v>
      </c>
    </row>
    <row r="33" spans="3:4" x14ac:dyDescent="0.15">
      <c r="C33" s="37" t="s">
        <v>75</v>
      </c>
    </row>
    <row r="34" spans="3:4" x14ac:dyDescent="0.15">
      <c r="C34" s="37" t="s">
        <v>76</v>
      </c>
    </row>
    <row r="35" spans="3:4" x14ac:dyDescent="0.15">
      <c r="C35" s="37" t="s">
        <v>77</v>
      </c>
    </row>
    <row r="36" spans="3:4" x14ac:dyDescent="0.15">
      <c r="C36" s="37" t="s">
        <v>78</v>
      </c>
    </row>
    <row r="37" spans="3:4" x14ac:dyDescent="0.15">
      <c r="C37" s="37" t="s">
        <v>79</v>
      </c>
    </row>
    <row r="38" spans="3:4" x14ac:dyDescent="0.15">
      <c r="C38" s="37" t="s">
        <v>80</v>
      </c>
    </row>
    <row r="45" spans="3:4" x14ac:dyDescent="0.15">
      <c r="C45" s="116" t="s">
        <v>64</v>
      </c>
    </row>
    <row r="46" spans="3:4" x14ac:dyDescent="0.15">
      <c r="C46" s="116"/>
      <c r="D46" s="119"/>
    </row>
  </sheetData>
  <mergeCells count="3">
    <mergeCell ref="B20:I20"/>
    <mergeCell ref="B3:G3"/>
    <mergeCell ref="B14:M14"/>
  </mergeCells>
  <phoneticPr fontId="4"/>
  <pageMargins left="0.39" right="0.3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A117"/>
  <sheetViews>
    <sheetView tabSelected="1" zoomScaleNormal="100" workbookViewId="0">
      <selection activeCell="B1" sqref="B1:F1"/>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hidden="1" customWidth="1"/>
    <col min="11" max="11" width="4.875" customWidth="1"/>
    <col min="12" max="12" width="16" style="59" hidden="1" customWidth="1"/>
    <col min="13" max="13" width="14.625" style="59" hidden="1" customWidth="1"/>
    <col min="14" max="14" width="9.875" style="59" hidden="1" customWidth="1"/>
    <col min="15" max="15" width="15.5" customWidth="1"/>
    <col min="16" max="16" width="15.5" style="1" customWidth="1"/>
    <col min="17" max="17" width="13.25" style="1" customWidth="1"/>
    <col min="18" max="19" width="9" style="1"/>
    <col min="20" max="26" width="7.5" customWidth="1"/>
  </cols>
  <sheetData>
    <row r="1" spans="1:27" ht="25.5" customHeight="1" thickBot="1" x14ac:dyDescent="0.2">
      <c r="B1" s="195" t="str">
        <f ca="1">M11&amp;"年度南信高等学校体育大会陸上競技大会"</f>
        <v>2025年度南信高等学校体育大会陸上競技大会</v>
      </c>
      <c r="C1" s="195"/>
      <c r="D1" s="195"/>
      <c r="E1" s="195"/>
      <c r="F1" s="195"/>
      <c r="G1" s="193" t="s">
        <v>168</v>
      </c>
      <c r="H1" s="193"/>
      <c r="I1" s="193"/>
      <c r="O1" s="15"/>
      <c r="P1" s="15"/>
      <c r="Q1" s="15"/>
      <c r="R1" s="15"/>
      <c r="S1" s="15"/>
      <c r="T1" s="15"/>
      <c r="U1" s="15"/>
      <c r="V1" s="15"/>
    </row>
    <row r="2" spans="1:27" ht="6.75" customHeight="1" thickTop="1" thickBot="1" x14ac:dyDescent="0.2">
      <c r="O2" s="15"/>
      <c r="P2" s="15"/>
      <c r="Q2" s="15"/>
      <c r="R2" s="15"/>
      <c r="S2" s="15"/>
      <c r="T2" s="15"/>
      <c r="U2" s="15"/>
      <c r="V2" s="15"/>
    </row>
    <row r="3" spans="1:27" ht="27" customHeight="1" x14ac:dyDescent="0.15">
      <c r="B3" s="206"/>
      <c r="C3" s="207"/>
      <c r="D3" s="182" t="s">
        <v>167</v>
      </c>
      <c r="E3" s="182"/>
      <c r="F3" s="208" t="s">
        <v>0</v>
      </c>
      <c r="G3" s="209"/>
      <c r="H3" s="182" t="s">
        <v>15</v>
      </c>
      <c r="I3" s="183"/>
      <c r="O3" s="154" t="s">
        <v>187</v>
      </c>
      <c r="P3" s="155"/>
      <c r="Q3" s="156"/>
      <c r="R3" s="67"/>
      <c r="S3" s="69"/>
      <c r="T3" s="22"/>
      <c r="U3" s="21"/>
      <c r="V3" s="21"/>
    </row>
    <row r="4" spans="1:27" ht="27" customHeight="1" thickBot="1" x14ac:dyDescent="0.2">
      <c r="B4" s="199"/>
      <c r="C4" s="200"/>
      <c r="D4" s="201"/>
      <c r="E4" s="202"/>
      <c r="F4" s="173" t="str">
        <f>IF(D4="","団体名称を選択して下さい。",VLOOKUP(D4,$L$35:$M$63,2,0))</f>
        <v>団体名称を選択して下さい。</v>
      </c>
      <c r="G4" s="184"/>
      <c r="H4" s="173" t="str">
        <f>IF(D4="","団体名称を選択して下さい。",VLOOKUP(D4,$L$35:$N$63,3,0))</f>
        <v>団体名称を選択して下さい。</v>
      </c>
      <c r="I4" s="174"/>
      <c r="O4" s="157"/>
      <c r="P4" s="158"/>
      <c r="Q4" s="159"/>
      <c r="R4" s="68"/>
      <c r="S4" s="68"/>
      <c r="T4" s="15"/>
      <c r="U4" s="15"/>
      <c r="V4" s="21"/>
    </row>
    <row r="5" spans="1:27" ht="27" customHeight="1" x14ac:dyDescent="0.15">
      <c r="B5" s="196" t="s">
        <v>1</v>
      </c>
      <c r="C5" s="117" t="s">
        <v>2</v>
      </c>
      <c r="D5" s="197"/>
      <c r="E5" s="198"/>
      <c r="F5" s="2" t="s">
        <v>3</v>
      </c>
      <c r="G5" s="212"/>
      <c r="H5" s="213"/>
      <c r="I5" s="214"/>
      <c r="O5" s="157"/>
      <c r="P5" s="158"/>
      <c r="Q5" s="159"/>
      <c r="R5" s="68"/>
      <c r="S5" s="68"/>
      <c r="T5" s="15"/>
      <c r="U5" s="15"/>
      <c r="V5" s="21"/>
    </row>
    <row r="6" spans="1:27" ht="27" customHeight="1" thickBot="1" x14ac:dyDescent="0.2">
      <c r="B6" s="166"/>
      <c r="C6" s="118" t="s">
        <v>4</v>
      </c>
      <c r="D6" s="189"/>
      <c r="E6" s="189"/>
      <c r="F6" s="189"/>
      <c r="G6" s="189"/>
      <c r="H6" s="189"/>
      <c r="I6" s="190"/>
      <c r="O6" s="160"/>
      <c r="P6" s="161"/>
      <c r="Q6" s="162"/>
      <c r="R6" s="68"/>
      <c r="S6" s="68"/>
      <c r="T6" s="15"/>
      <c r="U6" s="15"/>
      <c r="V6" s="21"/>
    </row>
    <row r="7" spans="1:27" ht="27" customHeight="1" thickBot="1" x14ac:dyDescent="0.2">
      <c r="B7" s="4" t="s">
        <v>24</v>
      </c>
      <c r="C7" s="5"/>
      <c r="D7" s="6"/>
      <c r="E7" s="6"/>
      <c r="F7" s="5"/>
      <c r="G7" s="4"/>
      <c r="H7" s="5"/>
      <c r="O7" s="7"/>
      <c r="P7" s="8"/>
      <c r="Q7" s="22"/>
      <c r="R7" s="22"/>
      <c r="S7" s="22"/>
      <c r="T7" s="22"/>
      <c r="U7" s="22"/>
      <c r="V7" s="23"/>
    </row>
    <row r="8" spans="1:27" ht="27" customHeight="1" x14ac:dyDescent="0.15">
      <c r="B8" s="210"/>
      <c r="C8" s="211"/>
      <c r="D8" s="85"/>
      <c r="E8" s="61"/>
      <c r="F8" s="8"/>
      <c r="G8" s="17" t="s">
        <v>59</v>
      </c>
      <c r="H8" s="18" t="s">
        <v>60</v>
      </c>
      <c r="I8" s="19" t="s">
        <v>61</v>
      </c>
      <c r="O8" s="7"/>
      <c r="P8" s="20"/>
      <c r="Q8" s="22"/>
      <c r="R8" s="22"/>
      <c r="S8" s="28"/>
      <c r="T8" s="28"/>
      <c r="U8" s="28"/>
      <c r="V8" s="29"/>
      <c r="W8" s="29"/>
      <c r="X8" s="29"/>
      <c r="Y8" s="29"/>
      <c r="Z8" s="29"/>
      <c r="AA8" s="29"/>
    </row>
    <row r="9" spans="1:27" ht="27" customHeight="1" thickBot="1" x14ac:dyDescent="0.2">
      <c r="B9" s="61"/>
      <c r="C9" s="61"/>
      <c r="D9" s="85"/>
      <c r="E9" s="86"/>
      <c r="F9" s="8"/>
      <c r="G9" s="87">
        <f>SUM(A16,A36,A56,A76,A96)</f>
        <v>0</v>
      </c>
      <c r="H9" s="88">
        <f>SUM(J15,J35,J55,J75,J95)</f>
        <v>0</v>
      </c>
      <c r="I9" s="89">
        <f>SUM(J16,J36,J56,J76,J96)</f>
        <v>0</v>
      </c>
      <c r="O9" s="16"/>
      <c r="Q9" s="22"/>
      <c r="R9" s="22"/>
      <c r="S9" s="28"/>
      <c r="T9" s="30"/>
      <c r="U9" s="30"/>
      <c r="V9" s="30"/>
      <c r="W9" s="29"/>
      <c r="X9" s="29"/>
      <c r="Y9" s="29"/>
      <c r="Z9" s="29"/>
      <c r="AA9" s="29"/>
    </row>
    <row r="10" spans="1:27" ht="6.75" customHeight="1" thickBot="1" x14ac:dyDescent="0.2">
      <c r="B10" s="4"/>
      <c r="G10" s="4"/>
      <c r="S10" s="28"/>
      <c r="T10" s="30"/>
      <c r="U10" s="30"/>
      <c r="V10" s="30"/>
      <c r="W10" s="29"/>
      <c r="X10" s="29"/>
      <c r="Y10" s="29"/>
      <c r="Z10" s="29"/>
      <c r="AA10" s="29"/>
    </row>
    <row r="11" spans="1:27" ht="26.25" customHeight="1" x14ac:dyDescent="0.15">
      <c r="B11" s="185" t="s">
        <v>5</v>
      </c>
      <c r="C11" s="186" t="s">
        <v>6</v>
      </c>
      <c r="D11" s="175" t="s">
        <v>29</v>
      </c>
      <c r="E11" s="3" t="s">
        <v>2</v>
      </c>
      <c r="F11" s="203" t="s">
        <v>7</v>
      </c>
      <c r="G11" s="175" t="s">
        <v>27</v>
      </c>
      <c r="H11" s="175"/>
      <c r="I11" s="194"/>
      <c r="L11" s="59" t="s">
        <v>194</v>
      </c>
      <c r="M11" s="59">
        <f ca="1">YEAR(TODAY())</f>
        <v>2025</v>
      </c>
      <c r="O11" s="16" t="s">
        <v>8</v>
      </c>
      <c r="S11" s="31"/>
      <c r="T11" s="31"/>
      <c r="U11" s="31"/>
      <c r="V11" s="30"/>
      <c r="W11" s="29"/>
      <c r="X11" s="29"/>
      <c r="Y11" s="29"/>
      <c r="Z11" s="29"/>
      <c r="AA11" s="29"/>
    </row>
    <row r="12" spans="1:27" ht="26.25" customHeight="1" thickBot="1" x14ac:dyDescent="0.2">
      <c r="B12" s="166"/>
      <c r="C12" s="176"/>
      <c r="D12" s="176"/>
      <c r="E12" s="13" t="s">
        <v>9</v>
      </c>
      <c r="F12" s="204"/>
      <c r="G12" s="179" t="s">
        <v>28</v>
      </c>
      <c r="H12" s="180"/>
      <c r="I12" s="181"/>
      <c r="O12" s="60"/>
      <c r="P12" s="61"/>
      <c r="Q12" s="62"/>
      <c r="S12" s="28"/>
      <c r="T12" s="30"/>
      <c r="U12" s="32"/>
      <c r="V12" s="30"/>
      <c r="W12" s="29"/>
      <c r="X12" s="29"/>
      <c r="Y12" s="29"/>
      <c r="Z12" s="29"/>
      <c r="AA12" s="29"/>
    </row>
    <row r="13" spans="1:27" ht="26.25" customHeight="1" x14ac:dyDescent="0.15">
      <c r="B13" s="187" t="s">
        <v>10</v>
      </c>
      <c r="C13" s="177" t="s">
        <v>14</v>
      </c>
      <c r="D13" s="177">
        <v>1234</v>
      </c>
      <c r="E13" s="35" t="s">
        <v>31</v>
      </c>
      <c r="F13" s="205">
        <v>2</v>
      </c>
      <c r="G13" s="79" t="s">
        <v>30</v>
      </c>
      <c r="H13" s="80" t="s">
        <v>22</v>
      </c>
      <c r="I13" s="81" t="s">
        <v>183</v>
      </c>
      <c r="L13" s="77" t="s">
        <v>46</v>
      </c>
      <c r="M13" s="78" t="s">
        <v>47</v>
      </c>
      <c r="O13" s="75" t="str">
        <f t="shared" ref="O13:O32" si="0">L13</f>
        <v>男子</v>
      </c>
      <c r="P13" s="76" t="str">
        <f t="shared" ref="P13:P25" si="1">M13</f>
        <v>女子</v>
      </c>
      <c r="Q13" s="62"/>
      <c r="S13" s="28"/>
      <c r="T13" s="30"/>
      <c r="U13" s="32"/>
      <c r="V13" s="30"/>
      <c r="W13" s="29"/>
      <c r="X13" s="29"/>
      <c r="Y13" s="29"/>
      <c r="Z13" s="29"/>
      <c r="AA13" s="29"/>
    </row>
    <row r="14" spans="1:27" ht="26.25" customHeight="1" x14ac:dyDescent="0.15">
      <c r="B14" s="188"/>
      <c r="C14" s="178"/>
      <c r="D14" s="178"/>
      <c r="E14" s="36" t="s">
        <v>32</v>
      </c>
      <c r="F14" s="177"/>
      <c r="G14" s="82">
        <v>10129</v>
      </c>
      <c r="H14" s="83">
        <v>471</v>
      </c>
      <c r="I14" s="84">
        <v>9999</v>
      </c>
      <c r="L14" s="59" t="s">
        <v>48</v>
      </c>
      <c r="M14" s="59" t="s">
        <v>48</v>
      </c>
      <c r="N14" s="59">
        <v>1</v>
      </c>
      <c r="O14" s="70" t="str">
        <f t="shared" si="0"/>
        <v>100m</v>
      </c>
      <c r="P14" s="73" t="str">
        <f t="shared" si="1"/>
        <v>100m</v>
      </c>
      <c r="Q14" s="62"/>
      <c r="S14" s="28"/>
      <c r="T14" s="30"/>
      <c r="U14" s="32"/>
      <c r="V14" s="30"/>
      <c r="W14" s="29"/>
      <c r="X14" s="29"/>
      <c r="Y14" s="29"/>
      <c r="Z14" s="29"/>
      <c r="AA14" s="29"/>
    </row>
    <row r="15" spans="1:27" ht="27" customHeight="1" x14ac:dyDescent="0.15">
      <c r="A15" s="147"/>
      <c r="B15" s="165">
        <v>1</v>
      </c>
      <c r="C15" s="163"/>
      <c r="D15" s="164"/>
      <c r="E15" s="150"/>
      <c r="F15" s="191"/>
      <c r="G15" s="149"/>
      <c r="H15" s="145"/>
      <c r="I15" s="120"/>
      <c r="J15">
        <f>COUNTIF($C$15:$C$34,"男子")</f>
        <v>0</v>
      </c>
      <c r="L15" s="59" t="s">
        <v>49</v>
      </c>
      <c r="M15" s="59" t="s">
        <v>49</v>
      </c>
      <c r="N15" s="59">
        <v>2</v>
      </c>
      <c r="O15" s="71" t="str">
        <f t="shared" si="0"/>
        <v>200m</v>
      </c>
      <c r="P15" s="74" t="str">
        <f t="shared" si="1"/>
        <v>200m</v>
      </c>
      <c r="Q15" s="62"/>
      <c r="S15" s="28"/>
      <c r="T15" s="30"/>
      <c r="U15" s="32"/>
      <c r="V15" s="30"/>
      <c r="W15" s="29"/>
      <c r="X15" s="29"/>
      <c r="Y15" s="29"/>
      <c r="Z15" s="29"/>
      <c r="AA15" s="29"/>
    </row>
    <row r="16" spans="1:27" ht="27" customHeight="1" x14ac:dyDescent="0.15">
      <c r="A16" s="148">
        <f>COUNTA(G15:I15,G17:I17,G19:I19,G21:I21,G23:I23,G25:I25,G27:I27,G29:I29,G31:I31,G33:I33)</f>
        <v>0</v>
      </c>
      <c r="B16" s="165"/>
      <c r="C16" s="163"/>
      <c r="D16" s="164"/>
      <c r="E16" s="150"/>
      <c r="F16" s="192"/>
      <c r="G16" s="145"/>
      <c r="H16" s="145"/>
      <c r="I16" s="120"/>
      <c r="J16">
        <f>COUNTIF($C$15:$C$34,"女子")</f>
        <v>0</v>
      </c>
      <c r="L16" s="59" t="s">
        <v>30</v>
      </c>
      <c r="M16" s="59" t="s">
        <v>30</v>
      </c>
      <c r="N16" s="59">
        <v>3</v>
      </c>
      <c r="O16" s="71" t="str">
        <f t="shared" si="0"/>
        <v>400m</v>
      </c>
      <c r="P16" s="74" t="str">
        <f t="shared" si="1"/>
        <v>400m</v>
      </c>
      <c r="Q16" s="62"/>
      <c r="S16" s="28"/>
      <c r="T16" s="30"/>
      <c r="U16" s="32"/>
      <c r="V16" s="30"/>
      <c r="W16" s="29"/>
      <c r="X16" s="29"/>
      <c r="Y16" s="29"/>
      <c r="Z16" s="29"/>
      <c r="AA16" s="29"/>
    </row>
    <row r="17" spans="2:27" ht="27" customHeight="1" x14ac:dyDescent="0.15">
      <c r="B17" s="165">
        <v>2</v>
      </c>
      <c r="C17" s="169"/>
      <c r="D17" s="164"/>
      <c r="E17" s="150"/>
      <c r="F17" s="191"/>
      <c r="G17" s="145"/>
      <c r="H17" s="145"/>
      <c r="I17" s="120"/>
      <c r="L17" s="59" t="s">
        <v>50</v>
      </c>
      <c r="M17" s="59" t="s">
        <v>50</v>
      </c>
      <c r="O17" s="71" t="str">
        <f t="shared" si="0"/>
        <v>800m</v>
      </c>
      <c r="P17" s="74" t="str">
        <f t="shared" si="1"/>
        <v>800m</v>
      </c>
      <c r="Q17" s="62"/>
      <c r="S17" s="28"/>
      <c r="T17" s="30"/>
      <c r="U17" s="32"/>
      <c r="V17" s="30"/>
      <c r="W17" s="29"/>
      <c r="X17" s="29"/>
      <c r="Y17" s="29"/>
      <c r="Z17" s="29"/>
      <c r="AA17" s="29"/>
    </row>
    <row r="18" spans="2:27" ht="27" customHeight="1" x14ac:dyDescent="0.15">
      <c r="B18" s="165"/>
      <c r="C18" s="170"/>
      <c r="D18" s="164"/>
      <c r="E18" s="150"/>
      <c r="F18" s="192"/>
      <c r="G18" s="145"/>
      <c r="H18" s="145"/>
      <c r="I18" s="120"/>
      <c r="L18" s="59" t="s">
        <v>51</v>
      </c>
      <c r="M18" s="59" t="s">
        <v>51</v>
      </c>
      <c r="O18" s="71" t="str">
        <f t="shared" si="0"/>
        <v>1500m</v>
      </c>
      <c r="P18" s="74" t="str">
        <f t="shared" si="1"/>
        <v>1500m</v>
      </c>
      <c r="Q18" s="62"/>
      <c r="S18" s="28"/>
      <c r="T18" s="30"/>
      <c r="U18" s="32"/>
      <c r="V18" s="30"/>
      <c r="W18" s="29"/>
      <c r="X18" s="29"/>
      <c r="Y18" s="29"/>
      <c r="Z18" s="29"/>
      <c r="AA18" s="29"/>
    </row>
    <row r="19" spans="2:27" ht="27" customHeight="1" x14ac:dyDescent="0.15">
      <c r="B19" s="165">
        <v>3</v>
      </c>
      <c r="C19" s="169"/>
      <c r="D19" s="164"/>
      <c r="E19" s="150"/>
      <c r="F19" s="191"/>
      <c r="G19" s="145"/>
      <c r="H19" s="145"/>
      <c r="I19" s="120"/>
      <c r="L19" s="59" t="s">
        <v>53</v>
      </c>
      <c r="M19" s="59" t="s">
        <v>52</v>
      </c>
      <c r="O19" s="71" t="str">
        <f t="shared" si="0"/>
        <v>5000m</v>
      </c>
      <c r="P19" s="74" t="str">
        <f t="shared" si="1"/>
        <v>3000m</v>
      </c>
      <c r="Q19" s="62"/>
      <c r="S19" s="28"/>
      <c r="T19" s="30"/>
      <c r="U19" s="32"/>
      <c r="V19" s="30"/>
      <c r="W19" s="29"/>
      <c r="X19" s="29"/>
      <c r="Y19" s="29"/>
      <c r="Z19" s="29"/>
      <c r="AA19" s="29"/>
    </row>
    <row r="20" spans="2:27" ht="27" customHeight="1" x14ac:dyDescent="0.15">
      <c r="B20" s="165"/>
      <c r="C20" s="170"/>
      <c r="D20" s="164"/>
      <c r="E20" s="150"/>
      <c r="F20" s="192"/>
      <c r="G20" s="145"/>
      <c r="H20" s="145"/>
      <c r="I20" s="120"/>
      <c r="L20" s="59" t="s">
        <v>54</v>
      </c>
      <c r="M20" s="59" t="s">
        <v>45</v>
      </c>
      <c r="O20" s="71" t="str">
        <f t="shared" si="0"/>
        <v>110mH(1.067m)</v>
      </c>
      <c r="P20" s="74" t="str">
        <f t="shared" si="1"/>
        <v>100mH(0.838m)</v>
      </c>
      <c r="Q20" s="62"/>
      <c r="S20" s="28"/>
      <c r="T20" s="30"/>
      <c r="U20" s="32"/>
      <c r="V20" s="30"/>
      <c r="W20" s="29"/>
      <c r="X20" s="29"/>
      <c r="Y20" s="29"/>
      <c r="Z20" s="29"/>
      <c r="AA20" s="29"/>
    </row>
    <row r="21" spans="2:27" ht="27" customHeight="1" x14ac:dyDescent="0.15">
      <c r="B21" s="165">
        <v>4</v>
      </c>
      <c r="C21" s="169"/>
      <c r="D21" s="164"/>
      <c r="E21" s="150"/>
      <c r="F21" s="191"/>
      <c r="G21" s="145"/>
      <c r="H21" s="145"/>
      <c r="I21" s="120"/>
      <c r="L21" s="59" t="s">
        <v>56</v>
      </c>
      <c r="M21" s="59" t="s">
        <v>55</v>
      </c>
      <c r="O21" s="71" t="str">
        <f t="shared" si="0"/>
        <v>400mH(0.914m)</v>
      </c>
      <c r="P21" s="74" t="str">
        <f t="shared" si="1"/>
        <v>400mH(0.762m)</v>
      </c>
      <c r="Q21" s="62"/>
      <c r="S21" s="28"/>
      <c r="T21" s="30"/>
      <c r="U21" s="30"/>
      <c r="V21" s="30"/>
      <c r="W21" s="29"/>
      <c r="X21" s="29"/>
      <c r="Y21" s="29"/>
      <c r="Z21" s="29"/>
      <c r="AA21" s="29"/>
    </row>
    <row r="22" spans="2:27" ht="27" customHeight="1" x14ac:dyDescent="0.15">
      <c r="B22" s="165"/>
      <c r="C22" s="170"/>
      <c r="D22" s="164"/>
      <c r="E22" s="150"/>
      <c r="F22" s="192"/>
      <c r="G22" s="145"/>
      <c r="H22" s="145"/>
      <c r="I22" s="120"/>
      <c r="L22" s="59" t="s">
        <v>57</v>
      </c>
      <c r="M22" s="59" t="s">
        <v>58</v>
      </c>
      <c r="O22" s="71" t="str">
        <f t="shared" si="0"/>
        <v>3000mSC</v>
      </c>
      <c r="P22" s="74" t="str">
        <f t="shared" si="1"/>
        <v>5000mW</v>
      </c>
      <c r="Q22" s="62"/>
      <c r="S22" s="28"/>
      <c r="T22" s="30"/>
      <c r="U22" s="33"/>
      <c r="V22" s="30"/>
      <c r="W22" s="29"/>
      <c r="X22" s="29"/>
      <c r="Y22" s="29"/>
      <c r="Z22" s="29"/>
      <c r="AA22" s="29"/>
    </row>
    <row r="23" spans="2:27" ht="27" customHeight="1" x14ac:dyDescent="0.15">
      <c r="B23" s="165">
        <v>5</v>
      </c>
      <c r="C23" s="169"/>
      <c r="D23" s="164"/>
      <c r="E23" s="150"/>
      <c r="F23" s="191"/>
      <c r="G23" s="145"/>
      <c r="H23" s="145"/>
      <c r="I23" s="120"/>
      <c r="L23" s="59" t="s">
        <v>58</v>
      </c>
      <c r="M23" s="59" t="s">
        <v>11</v>
      </c>
      <c r="O23" s="71" t="str">
        <f t="shared" si="0"/>
        <v>5000mW</v>
      </c>
      <c r="P23" s="74" t="str">
        <f t="shared" si="1"/>
        <v>走高跳</v>
      </c>
      <c r="Q23" s="62"/>
      <c r="S23" s="28"/>
      <c r="T23" s="30"/>
      <c r="U23" s="30"/>
      <c r="V23" s="30"/>
      <c r="W23" s="29"/>
      <c r="X23" s="29"/>
      <c r="Y23" s="29"/>
      <c r="Z23" s="29"/>
      <c r="AA23" s="29"/>
    </row>
    <row r="24" spans="2:27" ht="27" customHeight="1" x14ac:dyDescent="0.15">
      <c r="B24" s="165"/>
      <c r="C24" s="170"/>
      <c r="D24" s="164"/>
      <c r="E24" s="150"/>
      <c r="F24" s="192"/>
      <c r="G24" s="145"/>
      <c r="H24" s="145"/>
      <c r="I24" s="120"/>
      <c r="L24" s="59" t="s">
        <v>11</v>
      </c>
      <c r="M24" s="59" t="s">
        <v>21</v>
      </c>
      <c r="O24" s="71" t="str">
        <f t="shared" si="0"/>
        <v>走高跳</v>
      </c>
      <c r="P24" s="74" t="str">
        <f t="shared" si="1"/>
        <v>棒高跳</v>
      </c>
      <c r="Q24" s="62"/>
      <c r="T24" s="14"/>
      <c r="U24" s="14"/>
      <c r="V24" s="14"/>
    </row>
    <row r="25" spans="2:27" ht="27" customHeight="1" x14ac:dyDescent="0.15">
      <c r="B25" s="165">
        <v>6</v>
      </c>
      <c r="C25" s="169"/>
      <c r="D25" s="164"/>
      <c r="E25" s="150"/>
      <c r="F25" s="191"/>
      <c r="G25" s="145"/>
      <c r="H25" s="145"/>
      <c r="I25" s="120"/>
      <c r="L25" s="59" t="s">
        <v>21</v>
      </c>
      <c r="M25" s="59" t="s">
        <v>22</v>
      </c>
      <c r="O25" s="71" t="str">
        <f t="shared" si="0"/>
        <v>棒高跳</v>
      </c>
      <c r="P25" s="74" t="str">
        <f t="shared" si="1"/>
        <v>走幅跳</v>
      </c>
      <c r="Q25" s="62"/>
    </row>
    <row r="26" spans="2:27" ht="27" customHeight="1" x14ac:dyDescent="0.15">
      <c r="B26" s="165"/>
      <c r="C26" s="170"/>
      <c r="D26" s="164"/>
      <c r="E26" s="150"/>
      <c r="F26" s="192"/>
      <c r="G26" s="145"/>
      <c r="H26" s="145"/>
      <c r="I26" s="120"/>
      <c r="L26" s="59" t="s">
        <v>22</v>
      </c>
      <c r="M26" s="59" t="s">
        <v>23</v>
      </c>
      <c r="O26" s="71" t="str">
        <f t="shared" si="0"/>
        <v>走幅跳</v>
      </c>
      <c r="P26" s="74" t="s">
        <v>188</v>
      </c>
      <c r="Q26" s="62"/>
    </row>
    <row r="27" spans="2:27" ht="27" customHeight="1" x14ac:dyDescent="0.15">
      <c r="B27" s="165">
        <v>7</v>
      </c>
      <c r="C27" s="169"/>
      <c r="D27" s="164"/>
      <c r="E27" s="150"/>
      <c r="F27" s="191"/>
      <c r="G27" s="145"/>
      <c r="H27" s="145"/>
      <c r="I27" s="120"/>
      <c r="L27" s="59" t="s">
        <v>23</v>
      </c>
      <c r="M27" s="59" t="s">
        <v>33</v>
      </c>
      <c r="O27" s="71" t="str">
        <f t="shared" si="0"/>
        <v>三段跳</v>
      </c>
      <c r="P27" s="74" t="str">
        <f>M27</f>
        <v>砲丸投(4.000kg)</v>
      </c>
      <c r="Q27" s="62"/>
      <c r="U27" s="1"/>
    </row>
    <row r="28" spans="2:27" ht="27" customHeight="1" x14ac:dyDescent="0.15">
      <c r="B28" s="165"/>
      <c r="C28" s="170"/>
      <c r="D28" s="164"/>
      <c r="E28" s="150"/>
      <c r="F28" s="192"/>
      <c r="G28" s="145"/>
      <c r="H28" s="145"/>
      <c r="I28" s="120"/>
      <c r="L28" s="59" t="s">
        <v>41</v>
      </c>
      <c r="M28" s="59" t="s">
        <v>34</v>
      </c>
      <c r="O28" s="71" t="str">
        <f t="shared" si="0"/>
        <v>砲丸投(6.000kg)</v>
      </c>
      <c r="P28" s="74" t="str">
        <f>M28</f>
        <v>円盤投(1.000kg)</v>
      </c>
      <c r="Q28" s="62"/>
      <c r="U28" s="1"/>
    </row>
    <row r="29" spans="2:27" ht="27" customHeight="1" x14ac:dyDescent="0.15">
      <c r="B29" s="165">
        <v>8</v>
      </c>
      <c r="C29" s="169"/>
      <c r="D29" s="164"/>
      <c r="E29" s="150"/>
      <c r="F29" s="191"/>
      <c r="G29" s="145"/>
      <c r="H29" s="145"/>
      <c r="I29" s="120"/>
      <c r="L29" s="59" t="s">
        <v>42</v>
      </c>
      <c r="M29" s="59" t="s">
        <v>182</v>
      </c>
      <c r="O29" s="71" t="str">
        <f t="shared" si="0"/>
        <v>円盤投(1.750kg)</v>
      </c>
      <c r="P29" s="74" t="s">
        <v>189</v>
      </c>
      <c r="Q29" s="62"/>
      <c r="U29" s="1"/>
    </row>
    <row r="30" spans="2:27" ht="27" customHeight="1" x14ac:dyDescent="0.15">
      <c r="B30" s="165"/>
      <c r="C30" s="170"/>
      <c r="D30" s="164"/>
      <c r="E30" s="150"/>
      <c r="F30" s="192"/>
      <c r="G30" s="145"/>
      <c r="H30" s="145"/>
      <c r="I30" s="120"/>
      <c r="L30" s="59" t="s">
        <v>43</v>
      </c>
      <c r="M30" s="59" t="s">
        <v>39</v>
      </c>
      <c r="O30" s="71" t="str">
        <f t="shared" si="0"/>
        <v>ﾊﾝﾏｰ投(6.000kg)</v>
      </c>
      <c r="P30" s="74" t="str">
        <f>M30</f>
        <v>やり投(0.600kg)</v>
      </c>
      <c r="Q30" s="61"/>
      <c r="U30" s="1"/>
    </row>
    <row r="31" spans="2:27" ht="27" customHeight="1" x14ac:dyDescent="0.15">
      <c r="B31" s="165">
        <v>9</v>
      </c>
      <c r="C31" s="169"/>
      <c r="D31" s="164"/>
      <c r="E31" s="150"/>
      <c r="F31" s="191"/>
      <c r="G31" s="145"/>
      <c r="H31" s="145"/>
      <c r="I31" s="120"/>
      <c r="L31" s="59" t="s">
        <v>40</v>
      </c>
      <c r="M31" s="59" t="s">
        <v>172</v>
      </c>
      <c r="O31" s="71" t="str">
        <f t="shared" si="0"/>
        <v>やり投(0.800kg)</v>
      </c>
      <c r="P31" s="152" t="str">
        <f>M31</f>
        <v>七種競技</v>
      </c>
      <c r="Q31" s="61"/>
      <c r="U31" s="1"/>
    </row>
    <row r="32" spans="2:27" ht="27" customHeight="1" x14ac:dyDescent="0.15">
      <c r="B32" s="165"/>
      <c r="C32" s="170"/>
      <c r="D32" s="164"/>
      <c r="E32" s="150"/>
      <c r="F32" s="192"/>
      <c r="G32" s="145"/>
      <c r="H32" s="145"/>
      <c r="I32" s="120"/>
      <c r="L32" s="59" t="s">
        <v>44</v>
      </c>
      <c r="O32" s="72" t="str">
        <f t="shared" si="0"/>
        <v>八種競技</v>
      </c>
      <c r="P32" s="144"/>
      <c r="Q32" s="61"/>
      <c r="U32" s="1"/>
    </row>
    <row r="33" spans="1:21" ht="27" customHeight="1" x14ac:dyDescent="0.15">
      <c r="B33" s="165">
        <v>10</v>
      </c>
      <c r="C33" s="169"/>
      <c r="D33" s="164"/>
      <c r="E33" s="150"/>
      <c r="F33" s="164"/>
      <c r="G33" s="145"/>
      <c r="H33" s="145"/>
      <c r="I33" s="120"/>
      <c r="O33" s="63"/>
      <c r="P33" s="66"/>
      <c r="Q33" s="61"/>
    </row>
    <row r="34" spans="1:21" ht="27" customHeight="1" thickBot="1" x14ac:dyDescent="0.2">
      <c r="B34" s="166"/>
      <c r="C34" s="172"/>
      <c r="D34" s="168"/>
      <c r="E34" s="151"/>
      <c r="F34" s="168"/>
      <c r="G34" s="146"/>
      <c r="H34" s="146"/>
      <c r="I34" s="121"/>
      <c r="L34" s="122" t="s">
        <v>143</v>
      </c>
      <c r="M34" s="122" t="s">
        <v>144</v>
      </c>
      <c r="O34" s="63"/>
      <c r="P34" s="66"/>
      <c r="Q34" s="61"/>
      <c r="U34" s="1"/>
    </row>
    <row r="35" spans="1:21" ht="27" customHeight="1" x14ac:dyDescent="0.15">
      <c r="A35" s="24"/>
      <c r="B35" s="165">
        <v>11</v>
      </c>
      <c r="C35" s="171"/>
      <c r="D35" s="164"/>
      <c r="E35" s="150"/>
      <c r="F35" s="191"/>
      <c r="G35" s="145"/>
      <c r="H35" s="145"/>
      <c r="I35" s="120"/>
      <c r="J35">
        <f>COUNTIF($C$35:$C$54,"男子")</f>
        <v>0</v>
      </c>
      <c r="L35" s="59" t="s">
        <v>181</v>
      </c>
      <c r="M35" s="59" t="s">
        <v>135</v>
      </c>
      <c r="N35" s="59" t="s">
        <v>161</v>
      </c>
      <c r="O35" s="63"/>
      <c r="P35" s="65"/>
      <c r="Q35" s="61"/>
      <c r="R35" s="10"/>
      <c r="S35" s="11"/>
      <c r="T35" s="7"/>
    </row>
    <row r="36" spans="1:21" ht="27" customHeight="1" x14ac:dyDescent="0.15">
      <c r="A36" s="34">
        <f>COUNTA(G35:I35,G37:I37,G39:I39,G41:I41,G43:I43,G45:I45,G47:I47,G49:I49,G51:I51,G53:I53)</f>
        <v>0</v>
      </c>
      <c r="B36" s="165"/>
      <c r="C36" s="170"/>
      <c r="D36" s="164"/>
      <c r="E36" s="150"/>
      <c r="F36" s="192"/>
      <c r="G36" s="145"/>
      <c r="H36" s="145"/>
      <c r="I36" s="120"/>
      <c r="J36">
        <f>COUNTIF($C$35:$C$54,"女子")</f>
        <v>0</v>
      </c>
      <c r="L36" s="59" t="s">
        <v>114</v>
      </c>
      <c r="M36" s="59" t="s">
        <v>133</v>
      </c>
      <c r="N36" s="59" t="s">
        <v>145</v>
      </c>
      <c r="O36" s="63"/>
      <c r="P36" s="64"/>
      <c r="Q36" s="61"/>
      <c r="R36" s="10"/>
      <c r="S36" s="11"/>
      <c r="T36" s="7"/>
    </row>
    <row r="37" spans="1:21" ht="27" customHeight="1" x14ac:dyDescent="0.15">
      <c r="B37" s="165">
        <v>12</v>
      </c>
      <c r="C37" s="169"/>
      <c r="D37" s="164"/>
      <c r="E37" s="150"/>
      <c r="F37" s="191"/>
      <c r="G37" s="145"/>
      <c r="H37" s="145"/>
      <c r="I37" s="120"/>
      <c r="L37" s="59" t="s">
        <v>105</v>
      </c>
      <c r="M37" s="59" t="s">
        <v>127</v>
      </c>
      <c r="N37" s="59" t="s">
        <v>178</v>
      </c>
      <c r="O37" s="63"/>
      <c r="P37" s="65"/>
      <c r="Q37" s="61"/>
      <c r="R37" s="11"/>
      <c r="S37" s="10"/>
      <c r="T37" s="7"/>
    </row>
    <row r="38" spans="1:21" ht="27" customHeight="1" x14ac:dyDescent="0.15">
      <c r="B38" s="165"/>
      <c r="C38" s="170"/>
      <c r="D38" s="164"/>
      <c r="E38" s="150"/>
      <c r="F38" s="192"/>
      <c r="G38" s="145"/>
      <c r="H38" s="145"/>
      <c r="I38" s="120"/>
      <c r="L38" s="59" t="s">
        <v>173</v>
      </c>
      <c r="M38" s="59" t="s">
        <v>176</v>
      </c>
      <c r="N38" s="59" t="s">
        <v>177</v>
      </c>
      <c r="O38" s="63"/>
      <c r="P38" s="64"/>
      <c r="Q38" s="61"/>
      <c r="R38" s="10"/>
      <c r="S38" s="11"/>
      <c r="T38" s="7"/>
    </row>
    <row r="39" spans="1:21" ht="27" customHeight="1" x14ac:dyDescent="0.15">
      <c r="B39" s="165">
        <v>13</v>
      </c>
      <c r="C39" s="169"/>
      <c r="D39" s="164"/>
      <c r="E39" s="150"/>
      <c r="F39" s="191"/>
      <c r="G39" s="145"/>
      <c r="H39" s="145"/>
      <c r="I39" s="120"/>
      <c r="L39" s="59" t="s">
        <v>142</v>
      </c>
      <c r="M39" s="59" t="s">
        <v>107</v>
      </c>
      <c r="N39" s="59" t="s">
        <v>163</v>
      </c>
      <c r="O39" s="63"/>
      <c r="P39" s="65"/>
      <c r="Q39" s="61"/>
      <c r="R39" s="10"/>
      <c r="S39" s="11"/>
      <c r="T39" s="7"/>
    </row>
    <row r="40" spans="1:21" ht="27" customHeight="1" x14ac:dyDescent="0.15">
      <c r="B40" s="165"/>
      <c r="C40" s="170"/>
      <c r="D40" s="164"/>
      <c r="E40" s="150"/>
      <c r="F40" s="192"/>
      <c r="G40" s="145"/>
      <c r="H40" s="145"/>
      <c r="I40" s="120"/>
      <c r="L40" s="59" t="s">
        <v>108</v>
      </c>
      <c r="M40" s="59" t="s">
        <v>128</v>
      </c>
      <c r="N40" s="59" t="s">
        <v>164</v>
      </c>
      <c r="O40" s="63"/>
      <c r="P40" s="64"/>
      <c r="Q40" s="61"/>
      <c r="R40" s="11"/>
      <c r="S40" s="11"/>
      <c r="T40" s="7"/>
    </row>
    <row r="41" spans="1:21" ht="27" customHeight="1" x14ac:dyDescent="0.15">
      <c r="B41" s="165">
        <v>14</v>
      </c>
      <c r="C41" s="169"/>
      <c r="D41" s="164"/>
      <c r="E41" s="150"/>
      <c r="F41" s="191"/>
      <c r="G41" s="145"/>
      <c r="H41" s="145"/>
      <c r="I41" s="120"/>
      <c r="L41" s="59" t="s">
        <v>111</v>
      </c>
      <c r="M41" s="59" t="s">
        <v>130</v>
      </c>
      <c r="N41" s="59" t="s">
        <v>147</v>
      </c>
      <c r="O41" s="9"/>
      <c r="P41" s="65"/>
      <c r="Q41" s="11"/>
      <c r="R41" s="10"/>
      <c r="S41" s="11"/>
      <c r="T41" s="7"/>
    </row>
    <row r="42" spans="1:21" ht="27" customHeight="1" x14ac:dyDescent="0.15">
      <c r="B42" s="165"/>
      <c r="C42" s="170"/>
      <c r="D42" s="164"/>
      <c r="E42" s="150"/>
      <c r="F42" s="192"/>
      <c r="G42" s="145"/>
      <c r="H42" s="145"/>
      <c r="I42" s="120"/>
      <c r="L42" s="59" t="s">
        <v>141</v>
      </c>
      <c r="M42" s="59" t="s">
        <v>118</v>
      </c>
      <c r="N42" s="59" t="s">
        <v>146</v>
      </c>
      <c r="O42" s="9"/>
      <c r="P42" s="64"/>
      <c r="Q42" s="11"/>
      <c r="R42" s="10"/>
      <c r="S42" s="11"/>
      <c r="T42" s="7"/>
    </row>
    <row r="43" spans="1:21" ht="27" customHeight="1" x14ac:dyDescent="0.15">
      <c r="B43" s="165">
        <v>15</v>
      </c>
      <c r="C43" s="169"/>
      <c r="D43" s="164"/>
      <c r="E43" s="150"/>
      <c r="F43" s="191"/>
      <c r="G43" s="145"/>
      <c r="H43" s="145"/>
      <c r="I43" s="120"/>
      <c r="L43" s="59" t="s">
        <v>109</v>
      </c>
      <c r="M43" s="59" t="s">
        <v>129</v>
      </c>
      <c r="N43" s="59" t="s">
        <v>148</v>
      </c>
      <c r="O43" s="9"/>
      <c r="P43" s="11"/>
      <c r="Q43" s="11"/>
      <c r="R43" s="11"/>
      <c r="S43" s="11"/>
      <c r="T43" s="7"/>
    </row>
    <row r="44" spans="1:21" ht="27" customHeight="1" x14ac:dyDescent="0.15">
      <c r="B44" s="165"/>
      <c r="C44" s="170"/>
      <c r="D44" s="164"/>
      <c r="E44" s="150"/>
      <c r="F44" s="192"/>
      <c r="G44" s="145"/>
      <c r="H44" s="145"/>
      <c r="I44" s="120"/>
      <c r="L44" s="59" t="s">
        <v>102</v>
      </c>
      <c r="M44" s="59" t="s">
        <v>138</v>
      </c>
      <c r="N44" s="59" t="s">
        <v>149</v>
      </c>
      <c r="O44" s="9"/>
      <c r="P44" s="11"/>
      <c r="Q44" s="11"/>
      <c r="R44" s="11"/>
      <c r="S44" s="11"/>
      <c r="T44" s="7"/>
    </row>
    <row r="45" spans="1:21" ht="27" customHeight="1" x14ac:dyDescent="0.15">
      <c r="B45" s="165">
        <v>16</v>
      </c>
      <c r="C45" s="169"/>
      <c r="D45" s="164"/>
      <c r="E45" s="150"/>
      <c r="F45" s="191"/>
      <c r="G45" s="145"/>
      <c r="H45" s="145"/>
      <c r="I45" s="120"/>
      <c r="L45" s="59" t="s">
        <v>103</v>
      </c>
      <c r="M45" s="59" t="s">
        <v>125</v>
      </c>
      <c r="N45" s="59" t="s">
        <v>150</v>
      </c>
      <c r="O45" s="12"/>
      <c r="P45" s="10"/>
      <c r="Q45" s="11"/>
      <c r="R45" s="10"/>
      <c r="S45" s="11"/>
      <c r="T45" s="7"/>
    </row>
    <row r="46" spans="1:21" ht="27" customHeight="1" x14ac:dyDescent="0.15">
      <c r="B46" s="165"/>
      <c r="C46" s="170"/>
      <c r="D46" s="164"/>
      <c r="E46" s="150"/>
      <c r="F46" s="192"/>
      <c r="G46" s="145"/>
      <c r="H46" s="145"/>
      <c r="I46" s="120"/>
      <c r="L46" s="59" t="s">
        <v>104</v>
      </c>
      <c r="M46" s="59" t="s">
        <v>126</v>
      </c>
      <c r="N46" s="59" t="s">
        <v>151</v>
      </c>
      <c r="O46" s="9"/>
      <c r="P46" s="10"/>
      <c r="Q46" s="11"/>
      <c r="R46" s="11"/>
      <c r="S46" s="11"/>
      <c r="T46" s="7"/>
    </row>
    <row r="47" spans="1:21" ht="27" customHeight="1" x14ac:dyDescent="0.15">
      <c r="B47" s="165">
        <v>17</v>
      </c>
      <c r="C47" s="169"/>
      <c r="D47" s="164"/>
      <c r="E47" s="150"/>
      <c r="F47" s="191"/>
      <c r="G47" s="145"/>
      <c r="H47" s="145"/>
      <c r="I47" s="120"/>
      <c r="L47" s="59" t="s">
        <v>119</v>
      </c>
      <c r="M47" s="59" t="s">
        <v>140</v>
      </c>
      <c r="N47" s="59" t="s">
        <v>158</v>
      </c>
      <c r="O47" s="9"/>
      <c r="P47" s="10"/>
      <c r="Q47" s="11"/>
      <c r="R47" s="10"/>
      <c r="S47" s="11"/>
      <c r="T47" s="7"/>
    </row>
    <row r="48" spans="1:21" ht="27" customHeight="1" x14ac:dyDescent="0.15">
      <c r="B48" s="165"/>
      <c r="C48" s="170"/>
      <c r="D48" s="164"/>
      <c r="E48" s="150"/>
      <c r="F48" s="192"/>
      <c r="G48" s="145"/>
      <c r="H48" s="145"/>
      <c r="I48" s="120"/>
      <c r="L48" s="59" t="s">
        <v>116</v>
      </c>
      <c r="M48" s="59" t="s">
        <v>174</v>
      </c>
      <c r="N48" s="59" t="s">
        <v>155</v>
      </c>
      <c r="O48" s="9"/>
      <c r="P48" s="10"/>
      <c r="Q48" s="11"/>
      <c r="R48" s="11"/>
      <c r="S48" s="11"/>
      <c r="T48" s="7"/>
    </row>
    <row r="49" spans="1:20" ht="27" customHeight="1" x14ac:dyDescent="0.15">
      <c r="B49" s="165">
        <v>18</v>
      </c>
      <c r="C49" s="169"/>
      <c r="D49" s="164"/>
      <c r="E49" s="150"/>
      <c r="F49" s="191"/>
      <c r="G49" s="145"/>
      <c r="H49" s="145"/>
      <c r="I49" s="120"/>
      <c r="L49" s="59" t="s">
        <v>106</v>
      </c>
      <c r="M49" s="59" t="s">
        <v>139</v>
      </c>
      <c r="N49" s="59" t="s">
        <v>152</v>
      </c>
      <c r="O49" s="9"/>
      <c r="P49" s="11"/>
      <c r="Q49" s="10"/>
      <c r="R49" s="10"/>
      <c r="S49" s="11"/>
      <c r="T49" s="7"/>
    </row>
    <row r="50" spans="1:20" ht="27" customHeight="1" x14ac:dyDescent="0.15">
      <c r="B50" s="165"/>
      <c r="C50" s="170"/>
      <c r="D50" s="164"/>
      <c r="E50" s="150"/>
      <c r="F50" s="192"/>
      <c r="G50" s="145"/>
      <c r="H50" s="145"/>
      <c r="I50" s="120"/>
      <c r="L50" s="59" t="s">
        <v>101</v>
      </c>
      <c r="M50" s="59" t="s">
        <v>124</v>
      </c>
      <c r="N50" s="59" t="s">
        <v>153</v>
      </c>
      <c r="O50" s="9"/>
      <c r="P50" s="10"/>
      <c r="Q50" s="11"/>
      <c r="R50" s="10"/>
      <c r="S50" s="11"/>
      <c r="T50" s="7"/>
    </row>
    <row r="51" spans="1:20" ht="27" customHeight="1" x14ac:dyDescent="0.15">
      <c r="B51" s="165">
        <v>19</v>
      </c>
      <c r="C51" s="163"/>
      <c r="D51" s="164"/>
      <c r="E51" s="150"/>
      <c r="F51" s="191"/>
      <c r="G51" s="145"/>
      <c r="H51" s="145"/>
      <c r="I51" s="120"/>
      <c r="L51" s="59" t="s">
        <v>98</v>
      </c>
      <c r="M51" s="59" t="s">
        <v>137</v>
      </c>
      <c r="N51" s="59" t="s">
        <v>179</v>
      </c>
      <c r="O51" s="9"/>
      <c r="P51" s="10"/>
      <c r="Q51" s="11"/>
      <c r="R51" s="10"/>
      <c r="S51" s="11"/>
      <c r="T51" s="7"/>
    </row>
    <row r="52" spans="1:20" ht="27" customHeight="1" x14ac:dyDescent="0.15">
      <c r="B52" s="165"/>
      <c r="C52" s="163"/>
      <c r="D52" s="164"/>
      <c r="E52" s="150"/>
      <c r="F52" s="192"/>
      <c r="G52" s="145"/>
      <c r="H52" s="145"/>
      <c r="I52" s="120"/>
      <c r="L52" s="59" t="s">
        <v>99</v>
      </c>
      <c r="M52" s="59" t="s">
        <v>122</v>
      </c>
      <c r="N52" s="59" t="s">
        <v>159</v>
      </c>
      <c r="O52" s="9"/>
      <c r="P52" s="10"/>
      <c r="Q52" s="11"/>
      <c r="R52" s="10"/>
      <c r="S52" s="11"/>
      <c r="T52" s="7"/>
    </row>
    <row r="53" spans="1:20" ht="27" customHeight="1" x14ac:dyDescent="0.15">
      <c r="B53" s="165">
        <v>20</v>
      </c>
      <c r="C53" s="163"/>
      <c r="D53" s="164"/>
      <c r="E53" s="150"/>
      <c r="F53" s="164"/>
      <c r="G53" s="145"/>
      <c r="H53" s="145"/>
      <c r="I53" s="120"/>
      <c r="L53" s="59" t="s">
        <v>100</v>
      </c>
      <c r="M53" s="59" t="s">
        <v>123</v>
      </c>
      <c r="N53" s="59" t="s">
        <v>160</v>
      </c>
      <c r="O53" s="9"/>
      <c r="P53" s="10"/>
      <c r="Q53" s="11"/>
      <c r="R53" s="10"/>
      <c r="S53" s="11"/>
      <c r="T53" s="7"/>
    </row>
    <row r="54" spans="1:20" ht="27" customHeight="1" thickBot="1" x14ac:dyDescent="0.2">
      <c r="B54" s="166"/>
      <c r="C54" s="167"/>
      <c r="D54" s="168"/>
      <c r="E54" s="151"/>
      <c r="F54" s="168"/>
      <c r="G54" s="146"/>
      <c r="H54" s="146"/>
      <c r="I54" s="121"/>
      <c r="L54" s="59" t="s">
        <v>110</v>
      </c>
      <c r="M54" s="59" t="s">
        <v>175</v>
      </c>
      <c r="N54" s="59" t="s">
        <v>156</v>
      </c>
      <c r="O54" s="9"/>
      <c r="P54" s="10"/>
      <c r="Q54" s="11"/>
      <c r="R54" s="10"/>
      <c r="S54" s="11"/>
      <c r="T54" s="7"/>
    </row>
    <row r="55" spans="1:20" ht="27" customHeight="1" x14ac:dyDescent="0.15">
      <c r="A55" s="24"/>
      <c r="B55" s="165">
        <v>21</v>
      </c>
      <c r="C55" s="163"/>
      <c r="D55" s="164"/>
      <c r="E55" s="150"/>
      <c r="F55" s="191"/>
      <c r="G55" s="145"/>
      <c r="H55" s="145"/>
      <c r="I55" s="120"/>
      <c r="J55">
        <f>COUNTIF($C$55:$C$74,"男子")</f>
        <v>0</v>
      </c>
      <c r="L55" s="59" t="s">
        <v>113</v>
      </c>
      <c r="M55" s="59" t="s">
        <v>132</v>
      </c>
      <c r="N55" s="59" t="s">
        <v>162</v>
      </c>
      <c r="O55" s="9"/>
      <c r="P55" s="10"/>
      <c r="Q55" s="11"/>
      <c r="R55" s="10"/>
      <c r="S55" s="11"/>
      <c r="T55" s="7"/>
    </row>
    <row r="56" spans="1:20" ht="27" customHeight="1" x14ac:dyDescent="0.15">
      <c r="A56" s="34">
        <f>COUNTA(G55:I55,G57:I57,G59:I59,G61:I61,G63:I63,G65:I65,G67:I67,G69:I69,G71:I71,G73:I73)</f>
        <v>0</v>
      </c>
      <c r="B56" s="165"/>
      <c r="C56" s="163"/>
      <c r="D56" s="164"/>
      <c r="E56" s="150"/>
      <c r="F56" s="192"/>
      <c r="G56" s="145"/>
      <c r="H56" s="145"/>
      <c r="I56" s="120"/>
      <c r="J56">
        <f>COUNTIF($C$55:$C$74,"女子")</f>
        <v>0</v>
      </c>
      <c r="L56" s="59" t="s">
        <v>97</v>
      </c>
      <c r="M56" s="59" t="s">
        <v>121</v>
      </c>
      <c r="N56" s="59" t="s">
        <v>154</v>
      </c>
      <c r="O56" s="9"/>
      <c r="P56" s="10"/>
      <c r="Q56" s="11"/>
      <c r="R56" s="10"/>
      <c r="S56" s="11"/>
      <c r="T56" s="7"/>
    </row>
    <row r="57" spans="1:20" ht="27" customHeight="1" x14ac:dyDescent="0.15">
      <c r="B57" s="165">
        <v>22</v>
      </c>
      <c r="C57" s="163"/>
      <c r="D57" s="164"/>
      <c r="E57" s="150"/>
      <c r="F57" s="191"/>
      <c r="G57" s="145"/>
      <c r="H57" s="145"/>
      <c r="I57" s="120"/>
      <c r="L57" s="59" t="s">
        <v>184</v>
      </c>
      <c r="M57" s="59" t="s">
        <v>185</v>
      </c>
      <c r="N57" s="59" t="s">
        <v>186</v>
      </c>
      <c r="O57" s="9"/>
      <c r="P57" s="10"/>
      <c r="Q57" s="10"/>
      <c r="R57" s="11"/>
      <c r="S57" s="10"/>
      <c r="T57" s="7"/>
    </row>
    <row r="58" spans="1:20" ht="27" customHeight="1" x14ac:dyDescent="0.15">
      <c r="B58" s="165"/>
      <c r="C58" s="163"/>
      <c r="D58" s="164"/>
      <c r="E58" s="150"/>
      <c r="F58" s="192"/>
      <c r="G58" s="145"/>
      <c r="H58" s="145"/>
      <c r="I58" s="120"/>
      <c r="L58" s="59" t="s">
        <v>112</v>
      </c>
      <c r="M58" s="59" t="s">
        <v>131</v>
      </c>
      <c r="N58" s="59" t="s">
        <v>165</v>
      </c>
      <c r="O58" s="9"/>
      <c r="P58" s="10"/>
      <c r="Q58" s="11"/>
      <c r="R58" s="10"/>
      <c r="S58" s="11"/>
      <c r="T58" s="7"/>
    </row>
    <row r="59" spans="1:20" ht="27" customHeight="1" x14ac:dyDescent="0.15">
      <c r="B59" s="165">
        <v>23</v>
      </c>
      <c r="C59" s="163"/>
      <c r="D59" s="164"/>
      <c r="E59" s="150"/>
      <c r="F59" s="191"/>
      <c r="G59" s="145"/>
      <c r="H59" s="145"/>
      <c r="I59" s="120"/>
      <c r="L59" s="59" t="s">
        <v>115</v>
      </c>
      <c r="M59" s="59" t="s">
        <v>134</v>
      </c>
      <c r="N59" s="59" t="s">
        <v>157</v>
      </c>
      <c r="O59" s="9"/>
      <c r="P59" s="11"/>
      <c r="Q59" s="11"/>
      <c r="R59" s="10"/>
      <c r="S59" s="11"/>
      <c r="T59" s="7"/>
    </row>
    <row r="60" spans="1:20" ht="27" customHeight="1" x14ac:dyDescent="0.15">
      <c r="B60" s="165"/>
      <c r="C60" s="163"/>
      <c r="D60" s="164"/>
      <c r="E60" s="150"/>
      <c r="F60" s="192"/>
      <c r="G60" s="145"/>
      <c r="H60" s="145"/>
      <c r="I60" s="120"/>
      <c r="L60" s="59" t="s">
        <v>120</v>
      </c>
      <c r="M60" s="59" t="s">
        <v>136</v>
      </c>
      <c r="N60" s="59" t="s">
        <v>166</v>
      </c>
      <c r="O60" s="9"/>
      <c r="P60" s="10"/>
      <c r="Q60" s="11"/>
      <c r="R60" s="11"/>
      <c r="S60" s="11"/>
      <c r="T60" s="7"/>
    </row>
    <row r="61" spans="1:20" ht="27" customHeight="1" x14ac:dyDescent="0.15">
      <c r="B61" s="165">
        <v>24</v>
      </c>
      <c r="C61" s="163"/>
      <c r="D61" s="164"/>
      <c r="E61" s="150"/>
      <c r="F61" s="191"/>
      <c r="G61" s="145"/>
      <c r="H61" s="145"/>
      <c r="I61" s="120"/>
      <c r="L61" s="59" t="s">
        <v>117</v>
      </c>
      <c r="M61" s="59" t="s">
        <v>135</v>
      </c>
      <c r="N61" s="59" t="s">
        <v>161</v>
      </c>
      <c r="O61" s="9"/>
      <c r="P61" s="11"/>
      <c r="Q61" s="11"/>
      <c r="R61" s="10"/>
      <c r="S61" s="11"/>
      <c r="T61" s="7"/>
    </row>
    <row r="62" spans="1:20" ht="27" customHeight="1" x14ac:dyDescent="0.15">
      <c r="B62" s="165"/>
      <c r="C62" s="163"/>
      <c r="D62" s="164"/>
      <c r="E62" s="150"/>
      <c r="F62" s="192"/>
      <c r="G62" s="145"/>
      <c r="H62" s="145"/>
      <c r="I62" s="120"/>
      <c r="L62" s="59" t="s">
        <v>190</v>
      </c>
      <c r="M62" s="59" t="s">
        <v>191</v>
      </c>
      <c r="N62" s="59" t="s">
        <v>192</v>
      </c>
      <c r="O62" s="9"/>
      <c r="P62" s="10"/>
      <c r="Q62" s="11"/>
      <c r="R62" s="10"/>
      <c r="S62" s="11"/>
      <c r="T62" s="7"/>
    </row>
    <row r="63" spans="1:20" ht="27" customHeight="1" x14ac:dyDescent="0.15">
      <c r="B63" s="165">
        <v>25</v>
      </c>
      <c r="C63" s="163"/>
      <c r="D63" s="164"/>
      <c r="E63" s="150"/>
      <c r="F63" s="191"/>
      <c r="G63" s="145"/>
      <c r="H63" s="145"/>
      <c r="I63" s="120"/>
      <c r="L63" s="59" t="s">
        <v>195</v>
      </c>
      <c r="M63" s="59" t="s">
        <v>196</v>
      </c>
      <c r="N63" s="59" t="s">
        <v>197</v>
      </c>
      <c r="O63" s="9"/>
      <c r="P63" s="11"/>
      <c r="Q63" s="11"/>
      <c r="R63" s="11"/>
      <c r="S63" s="11"/>
      <c r="T63" s="7"/>
    </row>
    <row r="64" spans="1:20" ht="27" customHeight="1" x14ac:dyDescent="0.15">
      <c r="B64" s="165"/>
      <c r="C64" s="163"/>
      <c r="D64" s="164"/>
      <c r="E64" s="150"/>
      <c r="F64" s="192"/>
      <c r="G64" s="145"/>
      <c r="H64" s="145"/>
      <c r="I64" s="120"/>
      <c r="O64" s="9"/>
      <c r="P64" s="11"/>
      <c r="Q64" s="11"/>
      <c r="R64" s="11"/>
      <c r="S64" s="11"/>
      <c r="T64" s="7"/>
    </row>
    <row r="65" spans="1:20" ht="27" customHeight="1" x14ac:dyDescent="0.15">
      <c r="B65" s="165">
        <v>26</v>
      </c>
      <c r="C65" s="163"/>
      <c r="D65" s="164"/>
      <c r="E65" s="150"/>
      <c r="F65" s="191"/>
      <c r="G65" s="145"/>
      <c r="H65" s="145"/>
      <c r="I65" s="120"/>
      <c r="O65" s="12"/>
      <c r="P65" s="10"/>
      <c r="Q65" s="11"/>
      <c r="R65" s="10"/>
      <c r="S65" s="11"/>
      <c r="T65" s="7"/>
    </row>
    <row r="66" spans="1:20" ht="27" customHeight="1" x14ac:dyDescent="0.15">
      <c r="B66" s="165"/>
      <c r="C66" s="163"/>
      <c r="D66" s="164"/>
      <c r="E66" s="150"/>
      <c r="F66" s="192"/>
      <c r="G66" s="145"/>
      <c r="H66" s="145"/>
      <c r="I66" s="120"/>
      <c r="O66" s="9"/>
      <c r="P66" s="10"/>
      <c r="Q66" s="11"/>
      <c r="R66" s="11"/>
      <c r="S66" s="11"/>
      <c r="T66" s="7"/>
    </row>
    <row r="67" spans="1:20" ht="27" customHeight="1" x14ac:dyDescent="0.15">
      <c r="B67" s="165">
        <v>27</v>
      </c>
      <c r="C67" s="163"/>
      <c r="D67" s="164"/>
      <c r="E67" s="150"/>
      <c r="F67" s="191"/>
      <c r="G67" s="145"/>
      <c r="H67" s="145"/>
      <c r="I67" s="120"/>
      <c r="O67" s="9"/>
      <c r="P67" s="10"/>
      <c r="Q67" s="11"/>
      <c r="R67" s="10"/>
      <c r="S67" s="11"/>
      <c r="T67" s="7"/>
    </row>
    <row r="68" spans="1:20" ht="27" customHeight="1" x14ac:dyDescent="0.15">
      <c r="B68" s="165"/>
      <c r="C68" s="163"/>
      <c r="D68" s="164"/>
      <c r="E68" s="150"/>
      <c r="F68" s="192"/>
      <c r="G68" s="145"/>
      <c r="H68" s="145"/>
      <c r="I68" s="120"/>
      <c r="O68" s="9"/>
      <c r="P68" s="10"/>
      <c r="Q68" s="11"/>
      <c r="R68" s="11"/>
      <c r="S68" s="11"/>
      <c r="T68" s="7"/>
    </row>
    <row r="69" spans="1:20" ht="27" customHeight="1" x14ac:dyDescent="0.15">
      <c r="B69" s="165">
        <v>28</v>
      </c>
      <c r="C69" s="163"/>
      <c r="D69" s="164"/>
      <c r="E69" s="150"/>
      <c r="F69" s="191"/>
      <c r="G69" s="145"/>
      <c r="H69" s="145"/>
      <c r="I69" s="120"/>
      <c r="O69" s="9"/>
      <c r="P69" s="11"/>
      <c r="Q69" s="10"/>
      <c r="R69" s="10"/>
      <c r="S69" s="11"/>
      <c r="T69" s="7"/>
    </row>
    <row r="70" spans="1:20" ht="27" customHeight="1" x14ac:dyDescent="0.15">
      <c r="B70" s="165"/>
      <c r="C70" s="163"/>
      <c r="D70" s="164"/>
      <c r="E70" s="150"/>
      <c r="F70" s="192"/>
      <c r="G70" s="145"/>
      <c r="H70" s="145"/>
      <c r="I70" s="120"/>
      <c r="O70" s="9"/>
      <c r="P70" s="10"/>
      <c r="Q70" s="11"/>
      <c r="R70" s="10"/>
      <c r="S70" s="11"/>
      <c r="T70" s="7"/>
    </row>
    <row r="71" spans="1:20" ht="27" customHeight="1" x14ac:dyDescent="0.15">
      <c r="B71" s="165">
        <v>29</v>
      </c>
      <c r="C71" s="163"/>
      <c r="D71" s="164"/>
      <c r="E71" s="150"/>
      <c r="F71" s="191"/>
      <c r="G71" s="145"/>
      <c r="H71" s="145"/>
      <c r="I71" s="120"/>
      <c r="O71" s="9"/>
      <c r="P71" s="10"/>
      <c r="Q71" s="11"/>
      <c r="R71" s="10"/>
      <c r="S71" s="11"/>
      <c r="T71" s="7"/>
    </row>
    <row r="72" spans="1:20" ht="27" customHeight="1" x14ac:dyDescent="0.15">
      <c r="B72" s="165"/>
      <c r="C72" s="163"/>
      <c r="D72" s="164"/>
      <c r="E72" s="150"/>
      <c r="F72" s="192"/>
      <c r="G72" s="145"/>
      <c r="H72" s="145"/>
      <c r="I72" s="120"/>
      <c r="O72" s="9"/>
      <c r="P72" s="10"/>
      <c r="Q72" s="11"/>
      <c r="R72" s="10"/>
      <c r="S72" s="11"/>
      <c r="T72" s="7"/>
    </row>
    <row r="73" spans="1:20" ht="27" customHeight="1" x14ac:dyDescent="0.15">
      <c r="B73" s="165">
        <v>30</v>
      </c>
      <c r="C73" s="163"/>
      <c r="D73" s="164"/>
      <c r="E73" s="150"/>
      <c r="F73" s="164"/>
      <c r="G73" s="145"/>
      <c r="H73" s="145"/>
      <c r="I73" s="120"/>
      <c r="O73" s="9"/>
      <c r="P73" s="10"/>
      <c r="Q73" s="11"/>
      <c r="R73" s="10"/>
      <c r="S73" s="11"/>
      <c r="T73" s="7"/>
    </row>
    <row r="74" spans="1:20" ht="27" customHeight="1" thickBot="1" x14ac:dyDescent="0.2">
      <c r="B74" s="166"/>
      <c r="C74" s="167"/>
      <c r="D74" s="168"/>
      <c r="E74" s="151"/>
      <c r="F74" s="168"/>
      <c r="G74" s="146"/>
      <c r="H74" s="146"/>
      <c r="I74" s="121"/>
      <c r="O74" s="9"/>
      <c r="P74" s="10"/>
      <c r="Q74" s="11"/>
      <c r="R74" s="10"/>
      <c r="S74" s="11"/>
      <c r="T74" s="7"/>
    </row>
    <row r="75" spans="1:20" ht="27" customHeight="1" x14ac:dyDescent="0.15">
      <c r="A75" s="24"/>
      <c r="B75" s="165">
        <v>31</v>
      </c>
      <c r="C75" s="163"/>
      <c r="D75" s="164"/>
      <c r="E75" s="150"/>
      <c r="F75" s="191"/>
      <c r="G75" s="145"/>
      <c r="H75" s="145"/>
      <c r="I75" s="120"/>
      <c r="J75">
        <f>COUNTIF($C$75:$C$94,"男子")</f>
        <v>0</v>
      </c>
      <c r="O75" s="9"/>
      <c r="P75" s="10"/>
      <c r="Q75" s="11"/>
      <c r="R75" s="10"/>
      <c r="S75" s="11"/>
      <c r="T75" s="7"/>
    </row>
    <row r="76" spans="1:20" ht="27" customHeight="1" x14ac:dyDescent="0.15">
      <c r="A76" s="34">
        <f>COUNTA(G75:I75,G77:I77,G79:I79,G81:I81,G83:I83,G85:I85,G87:I87,G89:I89,G91:I91,G93:I93)</f>
        <v>0</v>
      </c>
      <c r="B76" s="165"/>
      <c r="C76" s="163"/>
      <c r="D76" s="164"/>
      <c r="E76" s="150"/>
      <c r="F76" s="192"/>
      <c r="G76" s="145"/>
      <c r="H76" s="145"/>
      <c r="I76" s="120"/>
      <c r="J76">
        <f>COUNTIF($C$75:$C$94,"女子")</f>
        <v>0</v>
      </c>
      <c r="O76" s="9"/>
      <c r="P76" s="10"/>
      <c r="Q76" s="11"/>
      <c r="R76" s="10"/>
      <c r="S76" s="11"/>
      <c r="T76" s="7"/>
    </row>
    <row r="77" spans="1:20" ht="27" customHeight="1" x14ac:dyDescent="0.15">
      <c r="B77" s="165">
        <v>32</v>
      </c>
      <c r="C77" s="163"/>
      <c r="D77" s="164"/>
      <c r="E77" s="150"/>
      <c r="F77" s="191"/>
      <c r="G77" s="145"/>
      <c r="H77" s="145"/>
      <c r="I77" s="120"/>
      <c r="O77" s="9"/>
      <c r="P77" s="10"/>
      <c r="Q77" s="10"/>
      <c r="R77" s="11"/>
      <c r="S77" s="10"/>
      <c r="T77" s="7"/>
    </row>
    <row r="78" spans="1:20" ht="27" customHeight="1" x14ac:dyDescent="0.15">
      <c r="B78" s="165"/>
      <c r="C78" s="163"/>
      <c r="D78" s="164"/>
      <c r="E78" s="150"/>
      <c r="F78" s="192"/>
      <c r="G78" s="145"/>
      <c r="H78" s="145"/>
      <c r="I78" s="120"/>
      <c r="O78" s="9"/>
      <c r="P78" s="10"/>
      <c r="Q78" s="11"/>
      <c r="R78" s="10"/>
      <c r="S78" s="11"/>
      <c r="T78" s="7"/>
    </row>
    <row r="79" spans="1:20" ht="27" customHeight="1" x14ac:dyDescent="0.15">
      <c r="B79" s="165">
        <v>33</v>
      </c>
      <c r="C79" s="163"/>
      <c r="D79" s="164"/>
      <c r="E79" s="150"/>
      <c r="F79" s="191"/>
      <c r="G79" s="145"/>
      <c r="H79" s="145"/>
      <c r="I79" s="120"/>
      <c r="O79" s="9"/>
      <c r="P79" s="11"/>
      <c r="Q79" s="11"/>
      <c r="R79" s="10"/>
      <c r="S79" s="11"/>
      <c r="T79" s="7"/>
    </row>
    <row r="80" spans="1:20" ht="27" customHeight="1" x14ac:dyDescent="0.15">
      <c r="B80" s="165"/>
      <c r="C80" s="163"/>
      <c r="D80" s="164"/>
      <c r="E80" s="150"/>
      <c r="F80" s="192"/>
      <c r="G80" s="145"/>
      <c r="H80" s="145"/>
      <c r="I80" s="120"/>
      <c r="O80" s="9"/>
      <c r="P80" s="10"/>
      <c r="Q80" s="11"/>
      <c r="R80" s="11"/>
      <c r="S80" s="11"/>
      <c r="T80" s="7"/>
    </row>
    <row r="81" spans="1:20" ht="27" customHeight="1" x14ac:dyDescent="0.15">
      <c r="B81" s="165">
        <v>34</v>
      </c>
      <c r="C81" s="163"/>
      <c r="D81" s="164"/>
      <c r="E81" s="150"/>
      <c r="F81" s="191"/>
      <c r="G81" s="145"/>
      <c r="H81" s="145"/>
      <c r="I81" s="120"/>
      <c r="O81" s="9"/>
      <c r="P81" s="11"/>
      <c r="Q81" s="11"/>
      <c r="R81" s="10"/>
      <c r="S81" s="11"/>
      <c r="T81" s="7"/>
    </row>
    <row r="82" spans="1:20" ht="27" customHeight="1" x14ac:dyDescent="0.15">
      <c r="B82" s="165"/>
      <c r="C82" s="163"/>
      <c r="D82" s="164"/>
      <c r="E82" s="150"/>
      <c r="F82" s="192"/>
      <c r="G82" s="145"/>
      <c r="H82" s="145"/>
      <c r="I82" s="120"/>
      <c r="O82" s="9"/>
      <c r="P82" s="10"/>
      <c r="Q82" s="11"/>
      <c r="R82" s="10"/>
      <c r="S82" s="11"/>
      <c r="T82" s="7"/>
    </row>
    <row r="83" spans="1:20" ht="27" customHeight="1" x14ac:dyDescent="0.15">
      <c r="B83" s="165">
        <v>35</v>
      </c>
      <c r="C83" s="163"/>
      <c r="D83" s="164"/>
      <c r="E83" s="150"/>
      <c r="F83" s="191"/>
      <c r="G83" s="145"/>
      <c r="H83" s="145"/>
      <c r="I83" s="120"/>
      <c r="O83" s="9"/>
      <c r="P83" s="11"/>
      <c r="Q83" s="11"/>
      <c r="R83" s="11"/>
      <c r="S83" s="11"/>
      <c r="T83" s="7"/>
    </row>
    <row r="84" spans="1:20" ht="27" customHeight="1" x14ac:dyDescent="0.15">
      <c r="B84" s="165"/>
      <c r="C84" s="163"/>
      <c r="D84" s="164"/>
      <c r="E84" s="150"/>
      <c r="F84" s="192"/>
      <c r="G84" s="145"/>
      <c r="H84" s="145"/>
      <c r="I84" s="120"/>
      <c r="O84" s="9"/>
      <c r="P84" s="11"/>
      <c r="Q84" s="11"/>
      <c r="R84" s="11"/>
      <c r="S84" s="11"/>
      <c r="T84" s="7"/>
    </row>
    <row r="85" spans="1:20" ht="27" customHeight="1" x14ac:dyDescent="0.15">
      <c r="B85" s="165">
        <v>36</v>
      </c>
      <c r="C85" s="163"/>
      <c r="D85" s="164"/>
      <c r="E85" s="150"/>
      <c r="F85" s="191"/>
      <c r="G85" s="145"/>
      <c r="H85" s="145"/>
      <c r="I85" s="120"/>
      <c r="O85" s="12"/>
      <c r="P85" s="10"/>
      <c r="Q85" s="11"/>
      <c r="R85" s="10"/>
      <c r="S85" s="11"/>
      <c r="T85" s="7"/>
    </row>
    <row r="86" spans="1:20" ht="27" customHeight="1" x14ac:dyDescent="0.15">
      <c r="B86" s="165"/>
      <c r="C86" s="163"/>
      <c r="D86" s="164"/>
      <c r="E86" s="150"/>
      <c r="F86" s="192"/>
      <c r="G86" s="145"/>
      <c r="H86" s="145"/>
      <c r="I86" s="120"/>
      <c r="O86" s="9"/>
      <c r="P86" s="10"/>
      <c r="Q86" s="11"/>
      <c r="R86" s="11"/>
      <c r="S86" s="11"/>
      <c r="T86" s="7"/>
    </row>
    <row r="87" spans="1:20" ht="27" customHeight="1" x14ac:dyDescent="0.15">
      <c r="B87" s="165">
        <v>37</v>
      </c>
      <c r="C87" s="163"/>
      <c r="D87" s="164"/>
      <c r="E87" s="150"/>
      <c r="F87" s="191"/>
      <c r="G87" s="145"/>
      <c r="H87" s="145"/>
      <c r="I87" s="120"/>
      <c r="O87" s="9"/>
      <c r="P87" s="10"/>
      <c r="Q87" s="11"/>
      <c r="R87" s="10"/>
      <c r="S87" s="11"/>
      <c r="T87" s="7"/>
    </row>
    <row r="88" spans="1:20" ht="27" customHeight="1" x14ac:dyDescent="0.15">
      <c r="B88" s="165"/>
      <c r="C88" s="163"/>
      <c r="D88" s="164"/>
      <c r="E88" s="150"/>
      <c r="F88" s="192"/>
      <c r="G88" s="145"/>
      <c r="H88" s="145"/>
      <c r="I88" s="120"/>
      <c r="O88" s="9"/>
      <c r="P88" s="10"/>
      <c r="Q88" s="11"/>
      <c r="R88" s="11"/>
      <c r="S88" s="11"/>
      <c r="T88" s="7"/>
    </row>
    <row r="89" spans="1:20" ht="27" customHeight="1" x14ac:dyDescent="0.15">
      <c r="B89" s="165">
        <v>38</v>
      </c>
      <c r="C89" s="163"/>
      <c r="D89" s="164"/>
      <c r="E89" s="150"/>
      <c r="F89" s="191"/>
      <c r="G89" s="145"/>
      <c r="H89" s="145"/>
      <c r="I89" s="120"/>
      <c r="O89" s="9"/>
      <c r="P89" s="11"/>
      <c r="Q89" s="10"/>
      <c r="R89" s="10"/>
      <c r="S89" s="11"/>
      <c r="T89" s="7"/>
    </row>
    <row r="90" spans="1:20" ht="27" customHeight="1" x14ac:dyDescent="0.15">
      <c r="B90" s="165"/>
      <c r="C90" s="163"/>
      <c r="D90" s="164"/>
      <c r="E90" s="150"/>
      <c r="F90" s="192"/>
      <c r="G90" s="145"/>
      <c r="H90" s="145"/>
      <c r="I90" s="120"/>
      <c r="O90" s="9"/>
      <c r="P90" s="10"/>
      <c r="Q90" s="11"/>
      <c r="R90" s="10"/>
      <c r="S90" s="11"/>
      <c r="T90" s="7"/>
    </row>
    <row r="91" spans="1:20" ht="27" customHeight="1" x14ac:dyDescent="0.15">
      <c r="B91" s="165">
        <v>39</v>
      </c>
      <c r="C91" s="163"/>
      <c r="D91" s="164"/>
      <c r="E91" s="150"/>
      <c r="F91" s="191"/>
      <c r="G91" s="145"/>
      <c r="H91" s="145"/>
      <c r="I91" s="120"/>
      <c r="O91" s="9"/>
      <c r="P91" s="10"/>
      <c r="Q91" s="11"/>
      <c r="R91" s="10"/>
      <c r="S91" s="11"/>
      <c r="T91" s="7"/>
    </row>
    <row r="92" spans="1:20" ht="27" customHeight="1" x14ac:dyDescent="0.15">
      <c r="B92" s="165"/>
      <c r="C92" s="163"/>
      <c r="D92" s="164"/>
      <c r="E92" s="150"/>
      <c r="F92" s="192"/>
      <c r="G92" s="145"/>
      <c r="H92" s="145"/>
      <c r="I92" s="120"/>
      <c r="O92" s="9"/>
      <c r="P92" s="10"/>
      <c r="Q92" s="11"/>
      <c r="R92" s="10"/>
      <c r="S92" s="11"/>
      <c r="T92" s="7"/>
    </row>
    <row r="93" spans="1:20" ht="27" customHeight="1" x14ac:dyDescent="0.15">
      <c r="B93" s="165">
        <v>40</v>
      </c>
      <c r="C93" s="163"/>
      <c r="D93" s="164"/>
      <c r="E93" s="150"/>
      <c r="F93" s="164"/>
      <c r="G93" s="145"/>
      <c r="H93" s="145"/>
      <c r="I93" s="120"/>
      <c r="O93" s="9"/>
      <c r="P93" s="10"/>
      <c r="Q93" s="11"/>
      <c r="R93" s="10"/>
      <c r="S93" s="11"/>
      <c r="T93" s="7"/>
    </row>
    <row r="94" spans="1:20" ht="27" customHeight="1" thickBot="1" x14ac:dyDescent="0.2">
      <c r="B94" s="166"/>
      <c r="C94" s="167"/>
      <c r="D94" s="168"/>
      <c r="E94" s="151"/>
      <c r="F94" s="168"/>
      <c r="G94" s="146"/>
      <c r="H94" s="146"/>
      <c r="I94" s="121"/>
      <c r="O94" s="9"/>
      <c r="P94" s="10"/>
      <c r="Q94" s="11"/>
      <c r="R94" s="10"/>
      <c r="S94" s="11"/>
      <c r="T94" s="7"/>
    </row>
    <row r="95" spans="1:20" ht="27" customHeight="1" x14ac:dyDescent="0.15">
      <c r="A95" s="24"/>
      <c r="B95" s="165">
        <v>41</v>
      </c>
      <c r="C95" s="163"/>
      <c r="D95" s="164"/>
      <c r="E95" s="150"/>
      <c r="F95" s="191"/>
      <c r="G95" s="145"/>
      <c r="H95" s="145"/>
      <c r="I95" s="120"/>
      <c r="J95">
        <f>COUNTIF($C$95:$C$114,"男子")</f>
        <v>0</v>
      </c>
      <c r="O95" s="9"/>
      <c r="P95" s="10"/>
      <c r="Q95" s="11"/>
      <c r="R95" s="10"/>
      <c r="S95" s="11"/>
      <c r="T95" s="7"/>
    </row>
    <row r="96" spans="1:20" ht="27" customHeight="1" x14ac:dyDescent="0.15">
      <c r="A96" s="34">
        <f>COUNTA(G95:I95,G97:I97,G99:I99,G101:I101,G103:I103,G105:I105,G107:I107,G109:I109,G111:I111,G113:I113)</f>
        <v>0</v>
      </c>
      <c r="B96" s="165"/>
      <c r="C96" s="163"/>
      <c r="D96" s="164"/>
      <c r="E96" s="150"/>
      <c r="F96" s="192"/>
      <c r="G96" s="145"/>
      <c r="H96" s="145"/>
      <c r="I96" s="120"/>
      <c r="J96">
        <f>COUNTIF($C$95:$C$114,"女子")</f>
        <v>0</v>
      </c>
      <c r="O96" s="9"/>
      <c r="P96" s="10"/>
      <c r="Q96" s="11"/>
      <c r="R96" s="10"/>
      <c r="S96" s="11"/>
      <c r="T96" s="7"/>
    </row>
    <row r="97" spans="2:20" ht="27" customHeight="1" x14ac:dyDescent="0.15">
      <c r="B97" s="165">
        <v>42</v>
      </c>
      <c r="C97" s="163"/>
      <c r="D97" s="164"/>
      <c r="E97" s="150"/>
      <c r="F97" s="191"/>
      <c r="G97" s="145"/>
      <c r="H97" s="145"/>
      <c r="I97" s="120"/>
      <c r="O97" s="9"/>
      <c r="P97" s="10"/>
      <c r="Q97" s="10"/>
      <c r="R97" s="11"/>
      <c r="S97" s="10"/>
      <c r="T97" s="7"/>
    </row>
    <row r="98" spans="2:20" ht="27" customHeight="1" x14ac:dyDescent="0.15">
      <c r="B98" s="165"/>
      <c r="C98" s="163"/>
      <c r="D98" s="164"/>
      <c r="E98" s="150"/>
      <c r="F98" s="192"/>
      <c r="G98" s="145"/>
      <c r="H98" s="145"/>
      <c r="I98" s="120"/>
      <c r="O98" s="9"/>
      <c r="P98" s="10"/>
      <c r="Q98" s="11"/>
      <c r="R98" s="10"/>
      <c r="S98" s="11"/>
      <c r="T98" s="7"/>
    </row>
    <row r="99" spans="2:20" ht="27" customHeight="1" x14ac:dyDescent="0.15">
      <c r="B99" s="165">
        <v>43</v>
      </c>
      <c r="C99" s="163"/>
      <c r="D99" s="164"/>
      <c r="E99" s="150"/>
      <c r="F99" s="191"/>
      <c r="G99" s="145"/>
      <c r="H99" s="145"/>
      <c r="I99" s="120"/>
      <c r="O99" s="9"/>
      <c r="P99" s="11"/>
      <c r="Q99" s="11"/>
      <c r="R99" s="10"/>
      <c r="S99" s="11"/>
      <c r="T99" s="7"/>
    </row>
    <row r="100" spans="2:20" ht="27" customHeight="1" x14ac:dyDescent="0.15">
      <c r="B100" s="165"/>
      <c r="C100" s="163"/>
      <c r="D100" s="164"/>
      <c r="E100" s="150"/>
      <c r="F100" s="192"/>
      <c r="G100" s="145"/>
      <c r="H100" s="145"/>
      <c r="I100" s="120"/>
      <c r="O100" s="9"/>
      <c r="P100" s="10"/>
      <c r="Q100" s="11"/>
      <c r="R100" s="11"/>
      <c r="S100" s="11"/>
      <c r="T100" s="7"/>
    </row>
    <row r="101" spans="2:20" ht="27" customHeight="1" x14ac:dyDescent="0.15">
      <c r="B101" s="165">
        <v>44</v>
      </c>
      <c r="C101" s="163"/>
      <c r="D101" s="164"/>
      <c r="E101" s="150"/>
      <c r="F101" s="191"/>
      <c r="G101" s="145"/>
      <c r="H101" s="145"/>
      <c r="I101" s="120"/>
      <c r="O101" s="9"/>
      <c r="P101" s="11"/>
      <c r="Q101" s="11"/>
      <c r="R101" s="10"/>
      <c r="S101" s="11"/>
      <c r="T101" s="7"/>
    </row>
    <row r="102" spans="2:20" ht="27" customHeight="1" x14ac:dyDescent="0.15">
      <c r="B102" s="165"/>
      <c r="C102" s="163"/>
      <c r="D102" s="164"/>
      <c r="E102" s="150"/>
      <c r="F102" s="192"/>
      <c r="G102" s="145"/>
      <c r="H102" s="145"/>
      <c r="I102" s="120"/>
      <c r="O102" s="9"/>
      <c r="P102" s="10"/>
      <c r="Q102" s="11"/>
      <c r="R102" s="10"/>
      <c r="S102" s="11"/>
      <c r="T102" s="7"/>
    </row>
    <row r="103" spans="2:20" ht="27" customHeight="1" x14ac:dyDescent="0.15">
      <c r="B103" s="165">
        <v>45</v>
      </c>
      <c r="C103" s="163"/>
      <c r="D103" s="164"/>
      <c r="E103" s="150"/>
      <c r="F103" s="191"/>
      <c r="G103" s="145"/>
      <c r="H103" s="145"/>
      <c r="I103" s="120"/>
      <c r="O103" s="9"/>
      <c r="P103" s="11"/>
      <c r="Q103" s="11"/>
      <c r="R103" s="11"/>
      <c r="S103" s="11"/>
      <c r="T103" s="7"/>
    </row>
    <row r="104" spans="2:20" ht="27" customHeight="1" x14ac:dyDescent="0.15">
      <c r="B104" s="165"/>
      <c r="C104" s="163"/>
      <c r="D104" s="164"/>
      <c r="E104" s="150"/>
      <c r="F104" s="192"/>
      <c r="G104" s="145"/>
      <c r="H104" s="145"/>
      <c r="I104" s="120"/>
      <c r="O104" s="9"/>
      <c r="P104" s="11"/>
      <c r="Q104" s="11"/>
      <c r="R104" s="11"/>
      <c r="S104" s="11"/>
      <c r="T104" s="7"/>
    </row>
    <row r="105" spans="2:20" ht="27" customHeight="1" x14ac:dyDescent="0.15">
      <c r="B105" s="165">
        <v>46</v>
      </c>
      <c r="C105" s="163"/>
      <c r="D105" s="164"/>
      <c r="E105" s="150"/>
      <c r="F105" s="191"/>
      <c r="G105" s="145"/>
      <c r="H105" s="145"/>
      <c r="I105" s="120"/>
      <c r="O105" s="12"/>
      <c r="P105" s="10"/>
      <c r="Q105" s="11"/>
      <c r="R105" s="10"/>
      <c r="S105" s="11"/>
      <c r="T105" s="7"/>
    </row>
    <row r="106" spans="2:20" ht="27" customHeight="1" x14ac:dyDescent="0.15">
      <c r="B106" s="165"/>
      <c r="C106" s="163"/>
      <c r="D106" s="164"/>
      <c r="E106" s="150"/>
      <c r="F106" s="192"/>
      <c r="G106" s="145"/>
      <c r="H106" s="145"/>
      <c r="I106" s="120"/>
      <c r="O106" s="9"/>
      <c r="P106" s="10"/>
      <c r="Q106" s="11"/>
      <c r="R106" s="11"/>
      <c r="S106" s="11"/>
      <c r="T106" s="7"/>
    </row>
    <row r="107" spans="2:20" ht="27" customHeight="1" x14ac:dyDescent="0.15">
      <c r="B107" s="165">
        <v>47</v>
      </c>
      <c r="C107" s="163"/>
      <c r="D107" s="164"/>
      <c r="E107" s="150"/>
      <c r="F107" s="191"/>
      <c r="G107" s="145"/>
      <c r="H107" s="145"/>
      <c r="I107" s="120"/>
      <c r="O107" s="9"/>
      <c r="P107" s="10"/>
      <c r="Q107" s="11"/>
      <c r="R107" s="10"/>
      <c r="S107" s="11"/>
      <c r="T107" s="7"/>
    </row>
    <row r="108" spans="2:20" ht="27" customHeight="1" x14ac:dyDescent="0.15">
      <c r="B108" s="165"/>
      <c r="C108" s="163"/>
      <c r="D108" s="164"/>
      <c r="E108" s="150"/>
      <c r="F108" s="192"/>
      <c r="G108" s="145"/>
      <c r="H108" s="145"/>
      <c r="I108" s="120"/>
      <c r="O108" s="9"/>
      <c r="P108" s="10"/>
      <c r="Q108" s="11"/>
      <c r="R108" s="11"/>
      <c r="S108" s="11"/>
      <c r="T108" s="7"/>
    </row>
    <row r="109" spans="2:20" ht="27" customHeight="1" x14ac:dyDescent="0.15">
      <c r="B109" s="165">
        <v>48</v>
      </c>
      <c r="C109" s="163"/>
      <c r="D109" s="164"/>
      <c r="E109" s="150"/>
      <c r="F109" s="191"/>
      <c r="G109" s="145"/>
      <c r="H109" s="145"/>
      <c r="I109" s="120"/>
      <c r="O109" s="9"/>
      <c r="P109" s="11"/>
      <c r="Q109" s="10"/>
      <c r="R109" s="10"/>
      <c r="S109" s="11"/>
      <c r="T109" s="7"/>
    </row>
    <row r="110" spans="2:20" ht="27" customHeight="1" x14ac:dyDescent="0.15">
      <c r="B110" s="165"/>
      <c r="C110" s="163"/>
      <c r="D110" s="164"/>
      <c r="E110" s="150"/>
      <c r="F110" s="192"/>
      <c r="G110" s="145"/>
      <c r="H110" s="145"/>
      <c r="I110" s="120"/>
      <c r="O110" s="9"/>
      <c r="P110" s="10"/>
      <c r="Q110" s="11"/>
      <c r="R110" s="10"/>
      <c r="S110" s="11"/>
      <c r="T110" s="7"/>
    </row>
    <row r="111" spans="2:20" ht="27" customHeight="1" x14ac:dyDescent="0.15">
      <c r="B111" s="165">
        <v>49</v>
      </c>
      <c r="C111" s="163"/>
      <c r="D111" s="164"/>
      <c r="E111" s="150"/>
      <c r="F111" s="191"/>
      <c r="G111" s="145"/>
      <c r="H111" s="145"/>
      <c r="I111" s="120"/>
      <c r="O111" s="9"/>
      <c r="P111" s="10"/>
      <c r="Q111" s="11"/>
      <c r="R111" s="10"/>
      <c r="S111" s="11"/>
      <c r="T111" s="7"/>
    </row>
    <row r="112" spans="2:20" ht="27" customHeight="1" x14ac:dyDescent="0.15">
      <c r="B112" s="165"/>
      <c r="C112" s="163"/>
      <c r="D112" s="164"/>
      <c r="E112" s="150"/>
      <c r="F112" s="192"/>
      <c r="G112" s="145"/>
      <c r="H112" s="145"/>
      <c r="I112" s="120"/>
      <c r="O112" s="9"/>
      <c r="P112" s="10"/>
      <c r="Q112" s="11"/>
      <c r="R112" s="10"/>
      <c r="S112" s="11"/>
      <c r="T112" s="7"/>
    </row>
    <row r="113" spans="2:20" ht="27" customHeight="1" x14ac:dyDescent="0.15">
      <c r="B113" s="165">
        <v>50</v>
      </c>
      <c r="C113" s="163"/>
      <c r="D113" s="164"/>
      <c r="E113" s="150"/>
      <c r="F113" s="164"/>
      <c r="G113" s="145"/>
      <c r="H113" s="145"/>
      <c r="I113" s="120"/>
      <c r="O113" s="9"/>
      <c r="P113" s="10"/>
      <c r="Q113" s="11"/>
      <c r="R113" s="10"/>
      <c r="S113" s="11"/>
      <c r="T113" s="7"/>
    </row>
    <row r="114" spans="2:20" ht="27" customHeight="1" thickBot="1" x14ac:dyDescent="0.2">
      <c r="B114" s="166"/>
      <c r="C114" s="167"/>
      <c r="D114" s="168"/>
      <c r="E114" s="151"/>
      <c r="F114" s="168"/>
      <c r="G114" s="146"/>
      <c r="H114" s="146"/>
      <c r="I114" s="121"/>
      <c r="O114" s="9"/>
      <c r="P114" s="10"/>
      <c r="Q114" s="11"/>
      <c r="R114" s="10"/>
      <c r="S114" s="11"/>
      <c r="T114" s="7"/>
    </row>
    <row r="115" spans="2:20" ht="20.25" customHeight="1" x14ac:dyDescent="0.15">
      <c r="O115" s="7"/>
      <c r="P115" s="10"/>
      <c r="Q115" s="8"/>
      <c r="R115" s="8"/>
      <c r="S115" s="8"/>
      <c r="T115" s="7"/>
    </row>
    <row r="116" spans="2:20" ht="20.25" customHeight="1" x14ac:dyDescent="0.15">
      <c r="P116" s="10"/>
    </row>
    <row r="117" spans="2:20" ht="20.25" customHeight="1" x14ac:dyDescent="0.15">
      <c r="P117" s="8"/>
    </row>
  </sheetData>
  <mergeCells count="226">
    <mergeCell ref="F113:F114"/>
    <mergeCell ref="F101:F102"/>
    <mergeCell ref="F103:F104"/>
    <mergeCell ref="F105:F106"/>
    <mergeCell ref="F107:F108"/>
    <mergeCell ref="F109:F110"/>
    <mergeCell ref="F111:F112"/>
    <mergeCell ref="F99:F100"/>
    <mergeCell ref="F89:F90"/>
    <mergeCell ref="F91:F92"/>
    <mergeCell ref="F23:F24"/>
    <mergeCell ref="F25:F26"/>
    <mergeCell ref="F27:F28"/>
    <mergeCell ref="F29:F30"/>
    <mergeCell ref="F31:F32"/>
    <mergeCell ref="F33:F34"/>
    <mergeCell ref="F63:F64"/>
    <mergeCell ref="F43:F44"/>
    <mergeCell ref="F45:F46"/>
    <mergeCell ref="F35:F36"/>
    <mergeCell ref="F37:F38"/>
    <mergeCell ref="F39:F40"/>
    <mergeCell ref="F41:F42"/>
    <mergeCell ref="F79:F80"/>
    <mergeCell ref="F95:F96"/>
    <mergeCell ref="F97:F98"/>
    <mergeCell ref="F81:F82"/>
    <mergeCell ref="F67:F68"/>
    <mergeCell ref="F69:F70"/>
    <mergeCell ref="F47:F48"/>
    <mergeCell ref="F49:F50"/>
    <mergeCell ref="F51:F52"/>
    <mergeCell ref="F53:F54"/>
    <mergeCell ref="F55:F56"/>
    <mergeCell ref="F57:F58"/>
    <mergeCell ref="F59:F60"/>
    <mergeCell ref="F61:F62"/>
    <mergeCell ref="F65:F66"/>
    <mergeCell ref="F71:F72"/>
    <mergeCell ref="F73:F74"/>
    <mergeCell ref="F75:F76"/>
    <mergeCell ref="F77:F78"/>
    <mergeCell ref="F83:F84"/>
    <mergeCell ref="F87:F88"/>
    <mergeCell ref="F93:F94"/>
    <mergeCell ref="F85:F86"/>
    <mergeCell ref="G1:I1"/>
    <mergeCell ref="G11:I11"/>
    <mergeCell ref="B1:F1"/>
    <mergeCell ref="B5:B6"/>
    <mergeCell ref="D5:E5"/>
    <mergeCell ref="B4:C4"/>
    <mergeCell ref="D4:E4"/>
    <mergeCell ref="F15:F16"/>
    <mergeCell ref="F11:F12"/>
    <mergeCell ref="F13:F14"/>
    <mergeCell ref="B15:B16"/>
    <mergeCell ref="C15:C16"/>
    <mergeCell ref="B3:C3"/>
    <mergeCell ref="D3:E3"/>
    <mergeCell ref="F3:G3"/>
    <mergeCell ref="B8:C8"/>
    <mergeCell ref="G5:I5"/>
    <mergeCell ref="B21:B22"/>
    <mergeCell ref="C21:C22"/>
    <mergeCell ref="D21:D22"/>
    <mergeCell ref="H4:I4"/>
    <mergeCell ref="D11:D12"/>
    <mergeCell ref="D13:D14"/>
    <mergeCell ref="G12:I12"/>
    <mergeCell ref="B17:B18"/>
    <mergeCell ref="H3:I3"/>
    <mergeCell ref="F4:G4"/>
    <mergeCell ref="D15:D16"/>
    <mergeCell ref="C17:C18"/>
    <mergeCell ref="B11:B12"/>
    <mergeCell ref="C11:C12"/>
    <mergeCell ref="B19:B20"/>
    <mergeCell ref="C19:C20"/>
    <mergeCell ref="C13:C14"/>
    <mergeCell ref="B13:B14"/>
    <mergeCell ref="D6:I6"/>
    <mergeCell ref="D19:D20"/>
    <mergeCell ref="F17:F18"/>
    <mergeCell ref="D17:D18"/>
    <mergeCell ref="F19:F20"/>
    <mergeCell ref="F21:F22"/>
    <mergeCell ref="B27:B28"/>
    <mergeCell ref="C27:C28"/>
    <mergeCell ref="D27:D28"/>
    <mergeCell ref="B29:B30"/>
    <mergeCell ref="C29:C30"/>
    <mergeCell ref="D29:D30"/>
    <mergeCell ref="B23:B24"/>
    <mergeCell ref="C23:C24"/>
    <mergeCell ref="D23:D24"/>
    <mergeCell ref="B25:B26"/>
    <mergeCell ref="C25:C26"/>
    <mergeCell ref="D25:D26"/>
    <mergeCell ref="B35:B36"/>
    <mergeCell ref="C35:C36"/>
    <mergeCell ref="D35:D36"/>
    <mergeCell ref="B31:B32"/>
    <mergeCell ref="C31:C32"/>
    <mergeCell ref="D31:D32"/>
    <mergeCell ref="B33:B34"/>
    <mergeCell ref="C33:C34"/>
    <mergeCell ref="D33:D34"/>
    <mergeCell ref="B41:B42"/>
    <mergeCell ref="C41:C42"/>
    <mergeCell ref="D41:D42"/>
    <mergeCell ref="B43:B44"/>
    <mergeCell ref="C43:C44"/>
    <mergeCell ref="D43:D4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B87:B88"/>
    <mergeCell ref="C87:C88"/>
    <mergeCell ref="D87:D88"/>
    <mergeCell ref="B89:B90"/>
    <mergeCell ref="C89:C90"/>
    <mergeCell ref="D89:D90"/>
    <mergeCell ref="B83:B84"/>
    <mergeCell ref="C83:C84"/>
    <mergeCell ref="D83:D84"/>
    <mergeCell ref="B85:B86"/>
    <mergeCell ref="C85:C86"/>
    <mergeCell ref="D85:D86"/>
    <mergeCell ref="B113:B114"/>
    <mergeCell ref="C113:C114"/>
    <mergeCell ref="D113:D114"/>
    <mergeCell ref="B109:B110"/>
    <mergeCell ref="C109:C110"/>
    <mergeCell ref="D109:D110"/>
    <mergeCell ref="B111:B112"/>
    <mergeCell ref="B95:B96"/>
    <mergeCell ref="C95:C96"/>
    <mergeCell ref="D95:D96"/>
    <mergeCell ref="B97:B98"/>
    <mergeCell ref="C97:C98"/>
    <mergeCell ref="D97:D98"/>
    <mergeCell ref="O3:Q6"/>
    <mergeCell ref="C111:C112"/>
    <mergeCell ref="D111:D112"/>
    <mergeCell ref="B105:B106"/>
    <mergeCell ref="C105:C106"/>
    <mergeCell ref="D105:D106"/>
    <mergeCell ref="B107:B108"/>
    <mergeCell ref="C107:C108"/>
    <mergeCell ref="D107:D108"/>
    <mergeCell ref="B101:B102"/>
    <mergeCell ref="C101:C102"/>
    <mergeCell ref="D101:D102"/>
    <mergeCell ref="B103:B104"/>
    <mergeCell ref="C103:C104"/>
    <mergeCell ref="D103:D104"/>
    <mergeCell ref="B99:B100"/>
    <mergeCell ref="C99:C100"/>
    <mergeCell ref="D99:D100"/>
    <mergeCell ref="B91:B92"/>
    <mergeCell ref="C91:C92"/>
    <mergeCell ref="D91:D92"/>
    <mergeCell ref="B93:B94"/>
    <mergeCell ref="C93:C94"/>
    <mergeCell ref="D93:D94"/>
  </mergeCells>
  <phoneticPr fontId="1"/>
  <conditionalFormatting sqref="G12:I12">
    <cfRule type="containsText" dxfId="10" priority="16" operator="containsText" text="未">
      <formula>NOT(ISERROR(SEARCH("未",G12)))</formula>
    </cfRule>
    <cfRule type="containsText" dxfId="9" priority="17" operator="containsText" text="未">
      <formula>NOT(ISERROR(SEARCH("未",G12)))</formula>
    </cfRule>
    <cfRule type="containsText" dxfId="8" priority="18" operator="containsText" text="未">
      <formula>NOT(ISERROR(SEARCH("未",G12)))</formula>
    </cfRule>
  </conditionalFormatting>
  <conditionalFormatting sqref="G12:I12">
    <cfRule type="containsText" dxfId="7" priority="14" operator="containsText" text="未">
      <formula>NOT(ISERROR(SEARCH("未",G12)))</formula>
    </cfRule>
    <cfRule type="containsText" dxfId="6" priority="15" operator="containsText" text="未">
      <formula>NOT(ISERROR(SEARCH("未",G12)))</formula>
    </cfRule>
  </conditionalFormatting>
  <conditionalFormatting sqref="G12:I12">
    <cfRule type="containsText" dxfId="5" priority="12" operator="containsText" text="未入力">
      <formula>NOT(ISERROR(SEARCH("未入力",G12)))</formula>
    </cfRule>
    <cfRule type="containsText" dxfId="4" priority="13" operator="containsText" text="未入力">
      <formula>NOT(ISERROR(SEARCH("未入力",G12)))</formula>
    </cfRule>
  </conditionalFormatting>
  <conditionalFormatting sqref="C15:C33 C35:C114">
    <cfRule type="containsText" dxfId="3" priority="7" stopIfTrue="1" operator="containsText" text="女">
      <formula>NOT(ISERROR(SEARCH("女",C15)))</formula>
    </cfRule>
    <cfRule type="containsText" dxfId="2" priority="8" stopIfTrue="1" operator="containsText" text="男">
      <formula>NOT(ISERROR(SEARCH("男",C15)))</formula>
    </cfRule>
  </conditionalFormatting>
  <dataValidations count="9">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xr:uid="{00000000-0002-0000-0100-000000000000}">
      <formula1>INDIRECT($C15)</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78 E80 E82 E84 E86 E88 E90 E92 E76 E94 E54 E18 E20 E22 E24 E26 E28 E30 E32 E34 E58 E98 E100 E102 E104 E106 E108 E110 E112 E96 H4:I4 E60 E62 E64 E66 E68 E70 E72 E56 E74 E114 E36 E38 E40 E42 E44 E46 E48 E50 E52" xr:uid="{00000000-0002-0000-0100-000002000000}"/>
    <dataValidation type="list" allowBlank="1" showInputMessage="1" showErrorMessage="1" sqref="C13:C14" xr:uid="{00000000-0002-0000-0100-000003000000}">
      <formula1>#REF!</formula1>
    </dataValidation>
    <dataValidation type="whole" allowBlank="1" showInputMessage="1" showErrorMessage="1" sqref="D13:D14" xr:uid="{00000000-0002-0000-0100-000004000000}">
      <formula1>1</formula1>
      <formula2>9999</formula2>
    </dataValidation>
    <dataValidation type="whole" allowBlank="1" showInputMessage="1" showErrorMessage="1" sqref="F13" xr:uid="{00000000-0002-0000-0100-000005000000}">
      <formula1>1</formula1>
      <formula2>99</formula2>
    </dataValidation>
    <dataValidation type="list" allowBlank="1" showInputMessage="1" showErrorMessage="1" sqref="F15:F114" xr:uid="{00000000-0002-0000-0100-000006000000}">
      <formula1>"1,2,3"</formula1>
    </dataValidation>
    <dataValidation type="list" allowBlank="1" showInputMessage="1" showErrorMessage="1" sqref="C15:C33 C35:C114" xr:uid="{00000000-0002-0000-0100-000007000000}">
      <formula1>$L$13:$M$13</formula1>
    </dataValidation>
    <dataValidation type="list" allowBlank="1" showInputMessage="1" showErrorMessage="1" sqref="D4:E4" xr:uid="{00000000-0002-0000-0100-000008000000}">
      <formula1>$L$35:$L$63</formula1>
    </dataValidation>
  </dataValidations>
  <pageMargins left="0.27559055118110237" right="0.31496062992125984" top="0.35433070866141736" bottom="0.23622047244094491"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A1:K70"/>
  <sheetViews>
    <sheetView zoomScaleNormal="100" zoomScaleSheetLayoutView="80" workbookViewId="0">
      <selection activeCell="E20" sqref="E20"/>
    </sheetView>
  </sheetViews>
  <sheetFormatPr defaultRowHeight="13.5" x14ac:dyDescent="0.15"/>
  <cols>
    <col min="1" max="1" width="2.125" style="58" customWidth="1"/>
    <col min="2" max="2" width="12.25" style="58" customWidth="1"/>
    <col min="3" max="3" width="16.625" style="58" customWidth="1"/>
    <col min="4" max="4" width="7" style="57" customWidth="1"/>
    <col min="5" max="5" width="16.875" style="58" customWidth="1"/>
    <col min="6" max="6" width="7" style="57" customWidth="1"/>
    <col min="7" max="7" width="16.875" style="58" customWidth="1"/>
    <col min="8" max="8" width="7" style="57" customWidth="1"/>
    <col min="9" max="9" width="16.875" style="58" customWidth="1"/>
    <col min="10" max="10" width="1.75" style="58" customWidth="1"/>
    <col min="11" max="11" width="10.625" style="58" hidden="1" customWidth="1"/>
    <col min="12" max="16384" width="9" style="58"/>
  </cols>
  <sheetData>
    <row r="1" spans="1:11" ht="25.5" customHeight="1" thickBot="1" x14ac:dyDescent="0.2">
      <c r="B1" s="215" t="str">
        <f ca="1">個人種目申込一覧表!B1</f>
        <v>2025年度南信高等学校体育大会陸上競技大会</v>
      </c>
      <c r="C1" s="215"/>
      <c r="D1" s="215"/>
      <c r="E1" s="215"/>
      <c r="F1" s="215"/>
      <c r="G1" s="57" t="s">
        <v>12</v>
      </c>
      <c r="H1" s="216" t="s">
        <v>169</v>
      </c>
      <c r="I1" s="217"/>
    </row>
    <row r="2" spans="1:11" ht="8.25" customHeight="1" thickTop="1" x14ac:dyDescent="0.15">
      <c r="B2" s="57"/>
      <c r="C2" s="57"/>
      <c r="G2" s="57"/>
      <c r="I2" s="57"/>
    </row>
    <row r="3" spans="1:11" ht="25.5" customHeight="1" x14ac:dyDescent="0.15">
      <c r="C3" s="90" t="s">
        <v>36</v>
      </c>
    </row>
    <row r="4" spans="1:11" ht="6" customHeight="1" thickBot="1" x14ac:dyDescent="0.2"/>
    <row r="5" spans="1:11" ht="27" customHeight="1" x14ac:dyDescent="0.15">
      <c r="B5" s="91"/>
      <c r="C5" s="92"/>
      <c r="D5" s="93"/>
      <c r="E5" s="94"/>
      <c r="F5" s="95"/>
      <c r="G5" s="96" t="s">
        <v>63</v>
      </c>
      <c r="H5" s="95"/>
      <c r="I5" s="97" t="s">
        <v>62</v>
      </c>
    </row>
    <row r="6" spans="1:11" ht="27" customHeight="1" thickBot="1" x14ac:dyDescent="0.2">
      <c r="B6" s="91"/>
      <c r="C6" s="98"/>
      <c r="D6" s="99"/>
      <c r="E6" s="100"/>
      <c r="F6" s="95"/>
      <c r="G6" s="101">
        <f>(48-SUM(K10,K15,K20,K25))/2</f>
        <v>0</v>
      </c>
      <c r="H6" s="95"/>
      <c r="I6" s="102">
        <f>COUNT(D10,D15,D20,D25)</f>
        <v>0</v>
      </c>
    </row>
    <row r="7" spans="1:11" ht="6" customHeight="1" thickBot="1" x14ac:dyDescent="0.2"/>
    <row r="8" spans="1:11" ht="36" customHeight="1" thickBot="1" x14ac:dyDescent="0.2">
      <c r="D8" s="103" t="s">
        <v>16</v>
      </c>
      <c r="E8" s="104" t="s">
        <v>13</v>
      </c>
      <c r="F8" s="105" t="s">
        <v>16</v>
      </c>
      <c r="G8" s="104" t="s">
        <v>13</v>
      </c>
      <c r="H8" s="105" t="s">
        <v>16</v>
      </c>
      <c r="I8" s="106" t="s">
        <v>13</v>
      </c>
    </row>
    <row r="9" spans="1:11" ht="6" customHeight="1" thickBot="1" x14ac:dyDescent="0.2">
      <c r="A9" s="107"/>
      <c r="B9" s="108"/>
      <c r="C9" s="108"/>
      <c r="D9" s="109"/>
      <c r="E9" s="107"/>
      <c r="F9" s="109"/>
      <c r="G9" s="107"/>
      <c r="H9" s="109"/>
      <c r="I9" s="107"/>
      <c r="J9" s="107"/>
    </row>
    <row r="10" spans="1:11" ht="27" customHeight="1" x14ac:dyDescent="0.15">
      <c r="B10" s="39" t="s">
        <v>18</v>
      </c>
      <c r="C10" s="140" t="s">
        <v>19</v>
      </c>
      <c r="D10" s="123"/>
      <c r="E10" s="142"/>
      <c r="F10" s="125"/>
      <c r="G10" s="124"/>
      <c r="H10" s="125"/>
      <c r="I10" s="126"/>
      <c r="K10" s="58">
        <f>COUNTBLANK(E10:E13)+COUNTBLANK(G10:G13)+COUNTBLANK(I10:I13)</f>
        <v>12</v>
      </c>
    </row>
    <row r="11" spans="1:11" ht="27" customHeight="1" thickBot="1" x14ac:dyDescent="0.2">
      <c r="B11" s="43" t="s">
        <v>25</v>
      </c>
      <c r="C11" s="141" t="s">
        <v>37</v>
      </c>
      <c r="D11" s="127"/>
      <c r="E11" s="143"/>
      <c r="F11" s="129"/>
      <c r="G11" s="128"/>
      <c r="H11" s="129"/>
      <c r="I11" s="130"/>
    </row>
    <row r="12" spans="1:11" ht="27" customHeight="1" x14ac:dyDescent="0.15">
      <c r="B12" s="114"/>
      <c r="C12" s="50" t="s">
        <v>17</v>
      </c>
      <c r="D12" s="131"/>
      <c r="E12" s="132"/>
      <c r="F12" s="133"/>
      <c r="G12" s="132"/>
      <c r="H12" s="133"/>
      <c r="I12" s="134"/>
    </row>
    <row r="13" spans="1:11" ht="27" customHeight="1" thickBot="1" x14ac:dyDescent="0.2">
      <c r="B13" s="115"/>
      <c r="C13" s="139"/>
      <c r="D13" s="135"/>
      <c r="E13" s="136"/>
      <c r="F13" s="137"/>
      <c r="G13" s="136"/>
      <c r="H13" s="137"/>
      <c r="I13" s="138"/>
    </row>
    <row r="14" spans="1:11" ht="6" customHeight="1" thickBot="1" x14ac:dyDescent="0.2">
      <c r="B14" s="55"/>
      <c r="C14" s="55"/>
      <c r="D14" s="56"/>
      <c r="E14" s="55"/>
    </row>
    <row r="15" spans="1:11" ht="27" customHeight="1" x14ac:dyDescent="0.15">
      <c r="B15" s="39" t="s">
        <v>18</v>
      </c>
      <c r="C15" s="140" t="s">
        <v>19</v>
      </c>
      <c r="D15" s="123"/>
      <c r="E15" s="142"/>
      <c r="F15" s="125"/>
      <c r="G15" s="124"/>
      <c r="H15" s="125"/>
      <c r="I15" s="126"/>
      <c r="K15" s="58">
        <f>COUNTBLANK(E15:E18)+COUNTBLANK(G15:G18)+COUNTBLANK(I15:I18)</f>
        <v>12</v>
      </c>
    </row>
    <row r="16" spans="1:11" ht="27" customHeight="1" thickBot="1" x14ac:dyDescent="0.2">
      <c r="B16" s="43" t="s">
        <v>25</v>
      </c>
      <c r="C16" s="141" t="s">
        <v>38</v>
      </c>
      <c r="D16" s="127"/>
      <c r="E16" s="143"/>
      <c r="F16" s="129"/>
      <c r="G16" s="128"/>
      <c r="H16" s="129"/>
      <c r="I16" s="130"/>
    </row>
    <row r="17" spans="2:11" ht="27" customHeight="1" x14ac:dyDescent="0.15">
      <c r="B17" s="114"/>
      <c r="C17" s="50" t="s">
        <v>17</v>
      </c>
      <c r="D17" s="131"/>
      <c r="E17" s="132"/>
      <c r="F17" s="133"/>
      <c r="G17" s="132"/>
      <c r="H17" s="133"/>
      <c r="I17" s="134"/>
    </row>
    <row r="18" spans="2:11" ht="27" customHeight="1" thickBot="1" x14ac:dyDescent="0.2">
      <c r="B18" s="115"/>
      <c r="C18" s="139"/>
      <c r="D18" s="135"/>
      <c r="E18" s="136"/>
      <c r="F18" s="137"/>
      <c r="G18" s="136"/>
      <c r="H18" s="137"/>
      <c r="I18" s="138"/>
    </row>
    <row r="19" spans="2:11" ht="6" customHeight="1" thickBot="1" x14ac:dyDescent="0.2">
      <c r="B19" s="55"/>
      <c r="C19" s="55"/>
      <c r="D19" s="56"/>
      <c r="E19" s="55"/>
    </row>
    <row r="20" spans="2:11" ht="27" customHeight="1" x14ac:dyDescent="0.15">
      <c r="B20" s="39" t="s">
        <v>18</v>
      </c>
      <c r="C20" s="140" t="s">
        <v>19</v>
      </c>
      <c r="D20" s="123"/>
      <c r="E20" s="142"/>
      <c r="F20" s="125"/>
      <c r="G20" s="124"/>
      <c r="H20" s="125"/>
      <c r="I20" s="126"/>
      <c r="K20" s="58">
        <f>COUNTBLANK(E20:E23)+COUNTBLANK(G20:G23)+COUNTBLANK(I20:I23)</f>
        <v>12</v>
      </c>
    </row>
    <row r="21" spans="2:11" ht="27" customHeight="1" thickBot="1" x14ac:dyDescent="0.2">
      <c r="B21" s="43" t="s">
        <v>26</v>
      </c>
      <c r="C21" s="141" t="s">
        <v>37</v>
      </c>
      <c r="D21" s="127"/>
      <c r="E21" s="143"/>
      <c r="F21" s="129"/>
      <c r="G21" s="128"/>
      <c r="H21" s="129"/>
      <c r="I21" s="130"/>
    </row>
    <row r="22" spans="2:11" ht="27" customHeight="1" x14ac:dyDescent="0.15">
      <c r="B22" s="114"/>
      <c r="C22" s="50" t="s">
        <v>17</v>
      </c>
      <c r="D22" s="131"/>
      <c r="E22" s="132"/>
      <c r="F22" s="133"/>
      <c r="G22" s="132"/>
      <c r="H22" s="133"/>
      <c r="I22" s="134"/>
    </row>
    <row r="23" spans="2:11" ht="27.75" customHeight="1" thickBot="1" x14ac:dyDescent="0.2">
      <c r="B23" s="115"/>
      <c r="C23" s="139"/>
      <c r="D23" s="135"/>
      <c r="E23" s="136"/>
      <c r="F23" s="137"/>
      <c r="G23" s="136"/>
      <c r="H23" s="137"/>
      <c r="I23" s="138"/>
    </row>
    <row r="24" spans="2:11" ht="6" customHeight="1" thickBot="1" x14ac:dyDescent="0.2">
      <c r="B24" s="55"/>
      <c r="C24" s="55"/>
      <c r="D24" s="56"/>
      <c r="E24" s="55"/>
    </row>
    <row r="25" spans="2:11" ht="27" customHeight="1" x14ac:dyDescent="0.15">
      <c r="B25" s="39" t="s">
        <v>18</v>
      </c>
      <c r="C25" s="140" t="s">
        <v>19</v>
      </c>
      <c r="D25" s="123"/>
      <c r="E25" s="142"/>
      <c r="F25" s="125"/>
      <c r="G25" s="124"/>
      <c r="H25" s="125"/>
      <c r="I25" s="126"/>
      <c r="K25" s="58">
        <f>COUNTBLANK(E25:E28)+COUNTBLANK(G25:G28)+COUNTBLANK(I25:I28)</f>
        <v>12</v>
      </c>
    </row>
    <row r="26" spans="2:11" ht="27" customHeight="1" thickBot="1" x14ac:dyDescent="0.2">
      <c r="B26" s="43" t="s">
        <v>26</v>
      </c>
      <c r="C26" s="141" t="s">
        <v>38</v>
      </c>
      <c r="D26" s="127"/>
      <c r="E26" s="143"/>
      <c r="F26" s="129"/>
      <c r="G26" s="128"/>
      <c r="H26" s="129" t="str">
        <f>IF(H25="","",VLOOKUP(H25,#REF!,4,FALSE))</f>
        <v/>
      </c>
      <c r="I26" s="130"/>
    </row>
    <row r="27" spans="2:11" ht="27" customHeight="1" x14ac:dyDescent="0.15">
      <c r="B27" s="114"/>
      <c r="C27" s="50" t="s">
        <v>17</v>
      </c>
      <c r="D27" s="131"/>
      <c r="E27" s="132"/>
      <c r="F27" s="133"/>
      <c r="G27" s="132"/>
      <c r="H27" s="133"/>
      <c r="I27" s="134"/>
    </row>
    <row r="28" spans="2:11" ht="27.75" customHeight="1" thickBot="1" x14ac:dyDescent="0.2">
      <c r="B28" s="115"/>
      <c r="C28" s="139"/>
      <c r="D28" s="135"/>
      <c r="E28" s="136"/>
      <c r="F28" s="137"/>
      <c r="G28" s="136"/>
      <c r="H28" s="137"/>
      <c r="I28" s="138"/>
    </row>
    <row r="29" spans="2:11" ht="6" hidden="1" customHeight="1" thickBot="1" x14ac:dyDescent="0.2">
      <c r="B29" s="55"/>
      <c r="C29" s="55"/>
      <c r="D29" s="56"/>
      <c r="E29" s="55"/>
    </row>
    <row r="30" spans="2:11" ht="27" hidden="1" customHeight="1" x14ac:dyDescent="0.15">
      <c r="B30" s="39" t="s">
        <v>18</v>
      </c>
      <c r="C30" s="40" t="s">
        <v>19</v>
      </c>
      <c r="D30" s="110"/>
      <c r="E30" s="41"/>
      <c r="F30" s="111"/>
      <c r="G30" s="41"/>
      <c r="H30" s="111"/>
      <c r="I30" s="42"/>
      <c r="K30" s="58">
        <f>COUNTA(E30,G30,I30,E32,G32,I32)</f>
        <v>0</v>
      </c>
    </row>
    <row r="31" spans="2:11" ht="27" hidden="1" customHeight="1" thickBot="1" x14ac:dyDescent="0.2">
      <c r="B31" s="43"/>
      <c r="C31" s="44"/>
      <c r="D31" s="45"/>
      <c r="E31" s="46"/>
      <c r="F31" s="47"/>
      <c r="G31" s="46"/>
      <c r="H31" s="47"/>
      <c r="I31" s="48"/>
    </row>
    <row r="32" spans="2:11" ht="27" hidden="1" customHeight="1" x14ac:dyDescent="0.15">
      <c r="B32" s="49" t="s">
        <v>20</v>
      </c>
      <c r="C32" s="50" t="s">
        <v>17</v>
      </c>
      <c r="D32" s="112"/>
      <c r="E32" s="51"/>
      <c r="F32" s="25"/>
      <c r="G32" s="51"/>
      <c r="H32" s="25"/>
      <c r="I32" s="26"/>
    </row>
    <row r="33" spans="2:11" ht="27.75" hidden="1" customHeight="1" thickBot="1" x14ac:dyDescent="0.2">
      <c r="B33" s="52"/>
      <c r="C33" s="113"/>
      <c r="D33" s="53"/>
      <c r="E33" s="54"/>
      <c r="F33" s="38"/>
      <c r="G33" s="54"/>
      <c r="H33" s="38"/>
      <c r="I33" s="27"/>
    </row>
    <row r="34" spans="2:11" ht="6" hidden="1" customHeight="1" thickBot="1" x14ac:dyDescent="0.2">
      <c r="B34" s="55"/>
      <c r="C34" s="55"/>
      <c r="D34" s="56"/>
      <c r="E34" s="55"/>
    </row>
    <row r="35" spans="2:11" ht="27" hidden="1" customHeight="1" x14ac:dyDescent="0.15">
      <c r="B35" s="39" t="s">
        <v>18</v>
      </c>
      <c r="C35" s="40" t="s">
        <v>19</v>
      </c>
      <c r="D35" s="110"/>
      <c r="E35" s="41"/>
      <c r="F35" s="111"/>
      <c r="G35" s="41"/>
      <c r="H35" s="111"/>
      <c r="I35" s="42"/>
      <c r="K35" s="58">
        <f>COUNTA(E35,G35,I35,E37,G37,I37)</f>
        <v>0</v>
      </c>
    </row>
    <row r="36" spans="2:11" ht="27" hidden="1" customHeight="1" thickBot="1" x14ac:dyDescent="0.2">
      <c r="B36" s="43"/>
      <c r="C36" s="44"/>
      <c r="D36" s="45"/>
      <c r="E36" s="46"/>
      <c r="F36" s="47"/>
      <c r="G36" s="46"/>
      <c r="H36" s="47"/>
      <c r="I36" s="48"/>
    </row>
    <row r="37" spans="2:11" ht="27" hidden="1" customHeight="1" x14ac:dyDescent="0.15">
      <c r="B37" s="49" t="s">
        <v>20</v>
      </c>
      <c r="C37" s="50" t="s">
        <v>17</v>
      </c>
      <c r="D37" s="112"/>
      <c r="E37" s="51"/>
      <c r="F37" s="25"/>
      <c r="G37" s="51"/>
      <c r="H37" s="25"/>
      <c r="I37" s="26"/>
    </row>
    <row r="38" spans="2:11" ht="27.75" hidden="1" customHeight="1" thickBot="1" x14ac:dyDescent="0.2">
      <c r="B38" s="52"/>
      <c r="C38" s="113"/>
      <c r="D38" s="53"/>
      <c r="E38" s="54"/>
      <c r="F38" s="38"/>
      <c r="G38" s="54"/>
      <c r="H38" s="38"/>
      <c r="I38" s="27"/>
    </row>
    <row r="39" spans="2:11" ht="6" hidden="1" customHeight="1" thickBot="1" x14ac:dyDescent="0.2">
      <c r="B39" s="55"/>
      <c r="C39" s="55"/>
      <c r="D39" s="56"/>
      <c r="E39" s="55"/>
    </row>
    <row r="40" spans="2:11" ht="27" hidden="1" customHeight="1" x14ac:dyDescent="0.15">
      <c r="B40" s="39" t="s">
        <v>18</v>
      </c>
      <c r="C40" s="40" t="s">
        <v>19</v>
      </c>
      <c r="D40" s="110"/>
      <c r="E40" s="41"/>
      <c r="F40" s="111"/>
      <c r="G40" s="41"/>
      <c r="H40" s="111"/>
      <c r="I40" s="42"/>
      <c r="K40" s="58">
        <f>COUNTA(E40,G40,I40,E42,G42,I42)</f>
        <v>0</v>
      </c>
    </row>
    <row r="41" spans="2:11" ht="27" hidden="1" customHeight="1" thickBot="1" x14ac:dyDescent="0.2">
      <c r="B41" s="43"/>
      <c r="C41" s="44"/>
      <c r="D41" s="45"/>
      <c r="E41" s="46"/>
      <c r="F41" s="47"/>
      <c r="G41" s="46"/>
      <c r="H41" s="47"/>
      <c r="I41" s="48"/>
    </row>
    <row r="42" spans="2:11" ht="27" hidden="1" customHeight="1" x14ac:dyDescent="0.15">
      <c r="B42" s="49" t="s">
        <v>20</v>
      </c>
      <c r="C42" s="50" t="s">
        <v>17</v>
      </c>
      <c r="D42" s="112"/>
      <c r="E42" s="51"/>
      <c r="F42" s="25"/>
      <c r="G42" s="51"/>
      <c r="H42" s="25"/>
      <c r="I42" s="26"/>
    </row>
    <row r="43" spans="2:11" ht="27.75" hidden="1" customHeight="1" thickBot="1" x14ac:dyDescent="0.2">
      <c r="B43" s="52"/>
      <c r="C43" s="113"/>
      <c r="D43" s="53"/>
      <c r="E43" s="54"/>
      <c r="F43" s="38"/>
      <c r="G43" s="54"/>
      <c r="H43" s="38"/>
      <c r="I43" s="27"/>
    </row>
    <row r="44" spans="2:11" ht="6" hidden="1" customHeight="1" thickBot="1" x14ac:dyDescent="0.2">
      <c r="B44" s="55"/>
      <c r="C44" s="55"/>
      <c r="D44" s="56"/>
      <c r="E44" s="55"/>
    </row>
    <row r="45" spans="2:11" ht="27" hidden="1" customHeight="1" x14ac:dyDescent="0.15">
      <c r="B45" s="39" t="s">
        <v>18</v>
      </c>
      <c r="C45" s="40" t="s">
        <v>19</v>
      </c>
      <c r="D45" s="110"/>
      <c r="E45" s="41"/>
      <c r="F45" s="111"/>
      <c r="G45" s="41"/>
      <c r="H45" s="111"/>
      <c r="I45" s="42"/>
      <c r="K45" s="58">
        <f>COUNTA(E45,G45,I45,E47,G47,I47)</f>
        <v>0</v>
      </c>
    </row>
    <row r="46" spans="2:11" ht="27" hidden="1" customHeight="1" thickBot="1" x14ac:dyDescent="0.2">
      <c r="B46" s="43"/>
      <c r="C46" s="44"/>
      <c r="D46" s="45"/>
      <c r="E46" s="46"/>
      <c r="F46" s="47"/>
      <c r="G46" s="46"/>
      <c r="H46" s="47"/>
      <c r="I46" s="48"/>
    </row>
    <row r="47" spans="2:11" ht="27" hidden="1" customHeight="1" x14ac:dyDescent="0.15">
      <c r="B47" s="49" t="s">
        <v>20</v>
      </c>
      <c r="C47" s="50" t="s">
        <v>17</v>
      </c>
      <c r="D47" s="112"/>
      <c r="E47" s="51"/>
      <c r="F47" s="25"/>
      <c r="G47" s="51"/>
      <c r="H47" s="25"/>
      <c r="I47" s="26"/>
    </row>
    <row r="48" spans="2:11" ht="27.75" hidden="1" customHeight="1" thickBot="1" x14ac:dyDescent="0.2">
      <c r="B48" s="52"/>
      <c r="C48" s="113"/>
      <c r="D48" s="53"/>
      <c r="E48" s="54"/>
      <c r="F48" s="38"/>
      <c r="G48" s="54"/>
      <c r="H48" s="38"/>
      <c r="I48" s="27"/>
    </row>
    <row r="49" spans="2:11" ht="6" hidden="1" customHeight="1" thickBot="1" x14ac:dyDescent="0.2">
      <c r="B49" s="55"/>
      <c r="C49" s="55"/>
      <c r="D49" s="56"/>
      <c r="E49" s="55"/>
    </row>
    <row r="50" spans="2:11" ht="27" hidden="1" customHeight="1" x14ac:dyDescent="0.15">
      <c r="B50" s="39" t="s">
        <v>18</v>
      </c>
      <c r="C50" s="40" t="s">
        <v>19</v>
      </c>
      <c r="D50" s="110"/>
      <c r="E50" s="41"/>
      <c r="F50" s="111"/>
      <c r="G50" s="41"/>
      <c r="H50" s="111"/>
      <c r="I50" s="42"/>
      <c r="K50" s="58">
        <f>COUNTA(E50,G50,I50,E52,G52,I52)</f>
        <v>0</v>
      </c>
    </row>
    <row r="51" spans="2:11" ht="27" hidden="1" customHeight="1" thickBot="1" x14ac:dyDescent="0.2">
      <c r="B51" s="43"/>
      <c r="C51" s="44"/>
      <c r="D51" s="45"/>
      <c r="E51" s="46"/>
      <c r="F51" s="47"/>
      <c r="G51" s="46"/>
      <c r="H51" s="47"/>
      <c r="I51" s="48"/>
    </row>
    <row r="52" spans="2:11" ht="27" hidden="1" customHeight="1" x14ac:dyDescent="0.15">
      <c r="B52" s="49" t="s">
        <v>20</v>
      </c>
      <c r="C52" s="50" t="s">
        <v>17</v>
      </c>
      <c r="D52" s="112"/>
      <c r="E52" s="51"/>
      <c r="F52" s="25"/>
      <c r="G52" s="51"/>
      <c r="H52" s="25"/>
      <c r="I52" s="26"/>
    </row>
    <row r="53" spans="2:11" ht="27.75" hidden="1" customHeight="1" thickBot="1" x14ac:dyDescent="0.2">
      <c r="B53" s="52"/>
      <c r="C53" s="113"/>
      <c r="D53" s="53"/>
      <c r="E53" s="54"/>
      <c r="F53" s="38"/>
      <c r="G53" s="54"/>
      <c r="H53" s="38"/>
      <c r="I53" s="27"/>
    </row>
    <row r="54" spans="2:11" ht="6" hidden="1" customHeight="1" thickBot="1" x14ac:dyDescent="0.2">
      <c r="B54" s="55"/>
      <c r="C54" s="55"/>
      <c r="D54" s="56"/>
      <c r="E54" s="55"/>
    </row>
    <row r="55" spans="2:11" ht="27" hidden="1" customHeight="1" x14ac:dyDescent="0.15">
      <c r="B55" s="39" t="s">
        <v>18</v>
      </c>
      <c r="C55" s="40" t="s">
        <v>19</v>
      </c>
      <c r="D55" s="110"/>
      <c r="E55" s="41"/>
      <c r="F55" s="111"/>
      <c r="G55" s="41"/>
      <c r="H55" s="111"/>
      <c r="I55" s="42"/>
      <c r="K55" s="58">
        <f>COUNTA(E55,G55,I55,E57,G57,I57)</f>
        <v>0</v>
      </c>
    </row>
    <row r="56" spans="2:11" ht="27" hidden="1" customHeight="1" thickBot="1" x14ac:dyDescent="0.2">
      <c r="B56" s="43"/>
      <c r="C56" s="44"/>
      <c r="D56" s="45"/>
      <c r="E56" s="46"/>
      <c r="F56" s="47"/>
      <c r="G56" s="46"/>
      <c r="H56" s="47"/>
      <c r="I56" s="48"/>
    </row>
    <row r="57" spans="2:11" ht="27" hidden="1" customHeight="1" x14ac:dyDescent="0.15">
      <c r="B57" s="49" t="s">
        <v>20</v>
      </c>
      <c r="C57" s="50" t="s">
        <v>17</v>
      </c>
      <c r="D57" s="112"/>
      <c r="E57" s="51"/>
      <c r="F57" s="25"/>
      <c r="G57" s="51"/>
      <c r="H57" s="25"/>
      <c r="I57" s="26"/>
    </row>
    <row r="58" spans="2:11" ht="27.75" hidden="1" customHeight="1" thickBot="1" x14ac:dyDescent="0.2">
      <c r="B58" s="52"/>
      <c r="C58" s="113"/>
      <c r="D58" s="53"/>
      <c r="E58" s="54"/>
      <c r="F58" s="38"/>
      <c r="G58" s="54"/>
      <c r="H58" s="38"/>
      <c r="I58" s="27"/>
    </row>
    <row r="59" spans="2:11" ht="6" hidden="1" customHeight="1" thickBot="1" x14ac:dyDescent="0.2">
      <c r="B59" s="55"/>
      <c r="C59" s="55"/>
      <c r="D59" s="56"/>
      <c r="E59" s="55"/>
    </row>
    <row r="60" spans="2:11" ht="27" hidden="1" customHeight="1" x14ac:dyDescent="0.15">
      <c r="B60" s="39" t="s">
        <v>18</v>
      </c>
      <c r="C60" s="40" t="s">
        <v>19</v>
      </c>
      <c r="D60" s="110"/>
      <c r="E60" s="41"/>
      <c r="F60" s="111"/>
      <c r="G60" s="41"/>
      <c r="H60" s="111"/>
      <c r="I60" s="42"/>
      <c r="K60" s="58">
        <f>COUNTA(E60,G60,I60,E62,G62,I62)</f>
        <v>0</v>
      </c>
    </row>
    <row r="61" spans="2:11" ht="27" hidden="1" customHeight="1" thickBot="1" x14ac:dyDescent="0.2">
      <c r="B61" s="43"/>
      <c r="C61" s="44"/>
      <c r="D61" s="45"/>
      <c r="E61" s="46"/>
      <c r="F61" s="47"/>
      <c r="G61" s="46"/>
      <c r="H61" s="47"/>
      <c r="I61" s="48"/>
    </row>
    <row r="62" spans="2:11" ht="27" hidden="1" customHeight="1" x14ac:dyDescent="0.15">
      <c r="B62" s="49" t="s">
        <v>20</v>
      </c>
      <c r="C62" s="50" t="s">
        <v>17</v>
      </c>
      <c r="D62" s="112"/>
      <c r="E62" s="51"/>
      <c r="F62" s="25"/>
      <c r="G62" s="51"/>
      <c r="H62" s="25"/>
      <c r="I62" s="26"/>
    </row>
    <row r="63" spans="2:11" ht="27.75" hidden="1" customHeight="1" thickBot="1" x14ac:dyDescent="0.2">
      <c r="B63" s="52"/>
      <c r="C63" s="113"/>
      <c r="D63" s="53"/>
      <c r="E63" s="54"/>
      <c r="F63" s="38"/>
      <c r="G63" s="54"/>
      <c r="H63" s="38"/>
      <c r="I63" s="27"/>
    </row>
    <row r="64" spans="2:11" ht="6" hidden="1" customHeight="1" thickBot="1" x14ac:dyDescent="0.2">
      <c r="B64" s="55"/>
      <c r="C64" s="55"/>
      <c r="D64" s="56"/>
      <c r="E64" s="55"/>
    </row>
    <row r="65" spans="2:11" ht="27" hidden="1" customHeight="1" x14ac:dyDescent="0.15">
      <c r="B65" s="39" t="s">
        <v>18</v>
      </c>
      <c r="C65" s="40" t="s">
        <v>19</v>
      </c>
      <c r="D65" s="110"/>
      <c r="E65" s="41"/>
      <c r="F65" s="111"/>
      <c r="G65" s="41"/>
      <c r="H65" s="111"/>
      <c r="I65" s="42"/>
      <c r="K65" s="58">
        <f>COUNTA(E65,G65,I65,E67,G67,I67)</f>
        <v>0</v>
      </c>
    </row>
    <row r="66" spans="2:11" ht="27" hidden="1" customHeight="1" thickBot="1" x14ac:dyDescent="0.2">
      <c r="B66" s="43"/>
      <c r="C66" s="44"/>
      <c r="D66" s="45"/>
      <c r="E66" s="46"/>
      <c r="F66" s="47"/>
      <c r="G66" s="46"/>
      <c r="H66" s="47"/>
      <c r="I66" s="48"/>
    </row>
    <row r="67" spans="2:11" ht="27" hidden="1" customHeight="1" x14ac:dyDescent="0.15">
      <c r="B67" s="49" t="s">
        <v>20</v>
      </c>
      <c r="C67" s="50" t="s">
        <v>17</v>
      </c>
      <c r="D67" s="112"/>
      <c r="E67" s="51"/>
      <c r="F67" s="25"/>
      <c r="G67" s="51"/>
      <c r="H67" s="25"/>
      <c r="I67" s="26"/>
    </row>
    <row r="68" spans="2:11" ht="27.75" hidden="1" customHeight="1" thickBot="1" x14ac:dyDescent="0.2">
      <c r="B68" s="52"/>
      <c r="C68" s="113"/>
      <c r="D68" s="53"/>
      <c r="E68" s="54"/>
      <c r="F68" s="38"/>
      <c r="G68" s="54"/>
      <c r="H68" s="38"/>
      <c r="I68" s="27"/>
    </row>
    <row r="69" spans="2:11" ht="21" hidden="1" customHeight="1" x14ac:dyDescent="0.15"/>
    <row r="70" spans="2:11" ht="21" customHeight="1" x14ac:dyDescent="0.15"/>
  </sheetData>
  <sheetProtection password="CC6F" sheet="1"/>
  <mergeCells count="2">
    <mergeCell ref="B1:F1"/>
    <mergeCell ref="H1:I1"/>
  </mergeCells>
  <phoneticPr fontId="1"/>
  <conditionalFormatting sqref="B11 B16 B21 B26 B31 B36 B41 B46 B51 B56 B61 B6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4">
    <dataValidation imeMode="halfKatakana" showInputMessage="1" showErrorMessage="1" sqref="E51 G51 E31 I31 G31 E33 G33 I51 G53 E53 E36 I36 G36 E38 G38 E41 I41 G41 E43 G43 E46 I46 G46 E48 G48 E66 I66 G66 G68 E68 E56 G56 I56 E58 G58 E61 G61 I61 E63 G63 E11 G11 I11 E13 G13 I13 E16 G16 I16 E18 G18 I18 E21 G21 I21 E23 G23 I23 E26 G26 I26 E28 G28 I28" xr:uid="{00000000-0002-0000-0200-000000000000}"/>
    <dataValidation type="whole" allowBlank="1" showInputMessage="1" showErrorMessage="1" sqref="C13 C33 C38 C43 C48 C18 C23 C28 C53 C58 C63 C68" xr:uid="{00000000-0002-0000-0200-000001000000}">
      <formula1>1111</formula1>
      <formula2>999999</formula2>
    </dataValidation>
    <dataValidation type="list" allowBlank="1" showInputMessage="1" showErrorMessage="1" sqref="B13 B33 B38 B43 B48 B18 B23 B28 B53 B58 B63 B68 F66 H66 H68 D68 F68 F46 H46 H48 F48 D48 F56 H56 H58 F58 D58 F61 H61 H63 F63 D63 F51 H51 F53 D53 H53 F31 H31 H33 F33 D33 F36 H36 H38 F38 D38 F41 H41 H43 F43 D43 B51:D51 B31:D31 B36:D36 B41:D41 B46:D46 B56:D56 B61:D61 B66:D66" xr:uid="{00000000-0002-0000-0200-000002000000}">
      <formula1>#REF!</formula1>
    </dataValidation>
    <dataValidation type="list" allowBlank="1" showInputMessage="1" showErrorMessage="1" sqref="D11 F11 H11 D13 F13 H13 D16 F16 H16 D18 F18 H18 D21 F21 H21 D23 F23 H23 D26 F26 H26 D28 F28 H28" xr:uid="{00000000-0002-0000-0200-000006000000}">
      <formula1>"1,2,3"</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女子</vt:lpstr>
      <vt:lpstr>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遠藤颯</cp:lastModifiedBy>
  <cp:lastPrinted>2011-04-12T11:35:25Z</cp:lastPrinted>
  <dcterms:created xsi:type="dcterms:W3CDTF">2009-03-04T01:02:54Z</dcterms:created>
  <dcterms:modified xsi:type="dcterms:W3CDTF">2025-04-10T02:11:59Z</dcterms:modified>
</cp:coreProperties>
</file>