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24226"/>
  <mc:AlternateContent xmlns:mc="http://schemas.openxmlformats.org/markup-compatibility/2006">
    <mc:Choice Requires="x15">
      <x15ac:absPath xmlns:x15ac="http://schemas.microsoft.com/office/spreadsheetml/2010/11/ac" url="C:\Users\myswy\JAAF NAGANO\3_高等学校体育連盟\※中信高等学校体育連盟\25(R07)05中信高校総体\"/>
    </mc:Choice>
  </mc:AlternateContent>
  <xr:revisionPtr revIDLastSave="0" documentId="13_ncr:1_{CEA5C0FC-9C07-450F-A775-C8CABA2E5E10}" xr6:coauthVersionLast="47" xr6:coauthVersionMax="47" xr10:uidLastSave="{00000000-0000-0000-0000-000000000000}"/>
  <bookViews>
    <workbookView xWindow="-108" yWindow="-108" windowWidth="23256" windowHeight="12456" xr2:uid="{00000000-000D-0000-FFFF-FFFF00000000}"/>
  </bookViews>
  <sheets>
    <sheet name="注意事項" sheetId="3" r:id="rId1"/>
    <sheet name="個人種目申込一覧表" sheetId="1" r:id="rId2"/>
    <sheet name="リレー申込票" sheetId="2" r:id="rId3"/>
  </sheets>
  <definedNames>
    <definedName name="_xlnm.Print_Area" localSheetId="2">リレー申込票!$B$1:$I$28</definedName>
    <definedName name="_xlnm.Print_Area" localSheetId="1">個人種目申込一覧表!$B$1:$I$114</definedName>
    <definedName name="女子" localSheetId="1">個人種目申込一覧表!$L$14:$L$52</definedName>
    <definedName name="男子" localSheetId="1">個人種目申込一覧表!$K$14:$K$51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 i="2" l="1"/>
  <c r="K10" i="2"/>
  <c r="N30" i="1" l="1"/>
  <c r="F4" i="1" l="1"/>
  <c r="E6" i="2" s="1"/>
  <c r="H4" i="1"/>
  <c r="P46" i="1"/>
  <c r="P48" i="1"/>
  <c r="P47"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 r="N14" i="1"/>
  <c r="N15" i="1"/>
  <c r="N16" i="1"/>
  <c r="N17" i="1"/>
  <c r="N18" i="1"/>
  <c r="N19" i="1"/>
  <c r="N20" i="1"/>
  <c r="N21" i="1"/>
  <c r="N22" i="1"/>
  <c r="N23" i="1"/>
  <c r="N24" i="1"/>
  <c r="N25" i="1"/>
  <c r="N26" i="1"/>
  <c r="N27" i="1"/>
  <c r="N28" i="1"/>
  <c r="N29" i="1"/>
  <c r="N31" i="1"/>
  <c r="N32" i="1"/>
  <c r="N33" i="1"/>
  <c r="N34" i="1"/>
  <c r="N35" i="1"/>
  <c r="N36" i="1"/>
  <c r="N37" i="1"/>
  <c r="N38" i="1"/>
  <c r="N39" i="1"/>
  <c r="N40" i="1"/>
  <c r="N41" i="1"/>
  <c r="N42" i="1"/>
  <c r="N43" i="1"/>
  <c r="N44" i="1"/>
  <c r="N45" i="1"/>
  <c r="N46" i="1"/>
  <c r="N47" i="1"/>
  <c r="N48" i="1"/>
  <c r="N49" i="1"/>
  <c r="N50" i="1"/>
  <c r="I9" i="1"/>
  <c r="A96" i="1"/>
  <c r="A76" i="1"/>
  <c r="A56" i="1"/>
  <c r="A36" i="1"/>
  <c r="A16" i="1"/>
  <c r="J26" i="2"/>
  <c r="H1" i="2"/>
  <c r="N12" i="1"/>
  <c r="P12" i="1"/>
  <c r="N13" i="1"/>
  <c r="P13" i="1"/>
  <c r="H68" i="2"/>
  <c r="F68" i="2"/>
  <c r="D68" i="2"/>
  <c r="H66" i="2"/>
  <c r="F66" i="2"/>
  <c r="D66" i="2"/>
  <c r="H63" i="2"/>
  <c r="F63" i="2"/>
  <c r="D63" i="2"/>
  <c r="H61" i="2"/>
  <c r="F61" i="2"/>
  <c r="D61" i="2"/>
  <c r="H58" i="2"/>
  <c r="F58" i="2"/>
  <c r="D58" i="2"/>
  <c r="H56" i="2"/>
  <c r="F56" i="2"/>
  <c r="D56" i="2"/>
  <c r="H53" i="2"/>
  <c r="F53" i="2"/>
  <c r="D53" i="2"/>
  <c r="H51" i="2"/>
  <c r="F51" i="2"/>
  <c r="D51" i="2"/>
  <c r="H48" i="2"/>
  <c r="F48" i="2"/>
  <c r="D48" i="2"/>
  <c r="H46" i="2"/>
  <c r="F46" i="2"/>
  <c r="D46" i="2"/>
  <c r="H43" i="2"/>
  <c r="F43" i="2"/>
  <c r="D43" i="2"/>
  <c r="H41" i="2"/>
  <c r="F41" i="2"/>
  <c r="D41" i="2"/>
  <c r="H38" i="2"/>
  <c r="F38" i="2"/>
  <c r="D38" i="2"/>
  <c r="H36" i="2"/>
  <c r="F36" i="2"/>
  <c r="D36" i="2"/>
  <c r="H33" i="2"/>
  <c r="F33" i="2"/>
  <c r="D33" i="2"/>
  <c r="H31" i="2"/>
  <c r="F31" i="2"/>
  <c r="D31" i="2"/>
  <c r="J15" i="1"/>
  <c r="K65" i="2"/>
  <c r="K60" i="2"/>
  <c r="K55" i="2"/>
  <c r="K50" i="2"/>
  <c r="K45" i="2"/>
  <c r="K40" i="2"/>
  <c r="K35" i="2"/>
  <c r="K30" i="2"/>
  <c r="K25" i="2"/>
  <c r="K20" i="2"/>
  <c r="K15" i="2"/>
  <c r="I68" i="2"/>
  <c r="G68" i="2"/>
  <c r="E68" i="2"/>
  <c r="I67" i="2"/>
  <c r="G67" i="2"/>
  <c r="E67" i="2"/>
  <c r="I66" i="2"/>
  <c r="G66" i="2"/>
  <c r="E66" i="2"/>
  <c r="I65" i="2"/>
  <c r="G65" i="2"/>
  <c r="E65" i="2"/>
  <c r="J66" i="2" s="1"/>
  <c r="I63" i="2"/>
  <c r="G63" i="2"/>
  <c r="E63" i="2"/>
  <c r="I62" i="2"/>
  <c r="G62" i="2"/>
  <c r="E62" i="2"/>
  <c r="I61" i="2"/>
  <c r="G61" i="2"/>
  <c r="E61" i="2"/>
  <c r="I60" i="2"/>
  <c r="G60" i="2"/>
  <c r="E60" i="2"/>
  <c r="J61" i="2" s="1"/>
  <c r="I58" i="2"/>
  <c r="G58" i="2"/>
  <c r="E58" i="2"/>
  <c r="I57" i="2"/>
  <c r="G57" i="2"/>
  <c r="E57" i="2"/>
  <c r="I56" i="2"/>
  <c r="G56" i="2"/>
  <c r="E56" i="2"/>
  <c r="I55" i="2"/>
  <c r="G55" i="2"/>
  <c r="E55" i="2"/>
  <c r="J56" i="2" s="1"/>
  <c r="I53" i="2"/>
  <c r="G53" i="2"/>
  <c r="E53" i="2"/>
  <c r="I52" i="2"/>
  <c r="G52" i="2"/>
  <c r="E52" i="2"/>
  <c r="I51" i="2"/>
  <c r="G51" i="2"/>
  <c r="E51" i="2"/>
  <c r="I50" i="2"/>
  <c r="G50" i="2"/>
  <c r="E50" i="2"/>
  <c r="J51" i="2" s="1"/>
  <c r="I48" i="2"/>
  <c r="G48" i="2"/>
  <c r="E48" i="2"/>
  <c r="I47" i="2"/>
  <c r="G47" i="2"/>
  <c r="E47" i="2"/>
  <c r="I46" i="2"/>
  <c r="G46" i="2"/>
  <c r="E46" i="2"/>
  <c r="I45" i="2"/>
  <c r="G45" i="2"/>
  <c r="E45" i="2"/>
  <c r="J46" i="2" s="1"/>
  <c r="I43" i="2"/>
  <c r="G43" i="2"/>
  <c r="E43" i="2"/>
  <c r="I42" i="2"/>
  <c r="G42" i="2"/>
  <c r="E42" i="2"/>
  <c r="I41" i="2"/>
  <c r="G41" i="2"/>
  <c r="E41" i="2"/>
  <c r="I40" i="2"/>
  <c r="G40" i="2"/>
  <c r="E40" i="2"/>
  <c r="J41" i="2" s="1"/>
  <c r="I38" i="2"/>
  <c r="G38" i="2"/>
  <c r="E38" i="2"/>
  <c r="I37" i="2"/>
  <c r="G37" i="2"/>
  <c r="E37" i="2"/>
  <c r="I36" i="2"/>
  <c r="G36" i="2"/>
  <c r="E36" i="2"/>
  <c r="I35" i="2"/>
  <c r="G35" i="2"/>
  <c r="E35" i="2"/>
  <c r="J36" i="2" s="1"/>
  <c r="I33" i="2"/>
  <c r="G33" i="2"/>
  <c r="E33" i="2"/>
  <c r="I32" i="2"/>
  <c r="G32" i="2"/>
  <c r="E32" i="2"/>
  <c r="I31" i="2"/>
  <c r="G31" i="2"/>
  <c r="E31" i="2"/>
  <c r="I30" i="2"/>
  <c r="G30" i="2"/>
  <c r="E30" i="2"/>
  <c r="J31" i="2" s="1"/>
  <c r="J113" i="1"/>
  <c r="J111" i="1"/>
  <c r="J109" i="1"/>
  <c r="J107" i="1"/>
  <c r="J105" i="1"/>
  <c r="J103" i="1"/>
  <c r="J101" i="1"/>
  <c r="J99" i="1"/>
  <c r="J97" i="1"/>
  <c r="J95" i="1"/>
  <c r="J93" i="1"/>
  <c r="J91" i="1"/>
  <c r="J89" i="1"/>
  <c r="J87" i="1"/>
  <c r="J85" i="1"/>
  <c r="J83" i="1"/>
  <c r="J81" i="1"/>
  <c r="J79" i="1"/>
  <c r="J77" i="1"/>
  <c r="J75" i="1"/>
  <c r="J73" i="1"/>
  <c r="J71" i="1"/>
  <c r="J69" i="1"/>
  <c r="J67" i="1"/>
  <c r="J65" i="1"/>
  <c r="J63" i="1"/>
  <c r="J61" i="1"/>
  <c r="J59" i="1"/>
  <c r="J57" i="1"/>
  <c r="J55" i="1"/>
  <c r="J53" i="1"/>
  <c r="J51" i="1"/>
  <c r="J49" i="1"/>
  <c r="J47" i="1"/>
  <c r="J45" i="1"/>
  <c r="J43" i="1"/>
  <c r="J41" i="1"/>
  <c r="J39" i="1"/>
  <c r="J37" i="1"/>
  <c r="J35" i="1"/>
  <c r="J33" i="1"/>
  <c r="J31" i="1"/>
  <c r="J29" i="1"/>
  <c r="J27" i="1"/>
  <c r="J25" i="1"/>
  <c r="J23" i="1"/>
  <c r="J21" i="1"/>
  <c r="J19" i="1"/>
  <c r="J17" i="1"/>
  <c r="J11" i="2"/>
  <c r="J16" i="2"/>
  <c r="J21" i="2"/>
  <c r="A75" i="1" l="1"/>
  <c r="A95" i="1"/>
  <c r="A55" i="1"/>
  <c r="A15" i="1"/>
  <c r="A35" i="1"/>
  <c r="C9" i="1"/>
  <c r="C6" i="2"/>
  <c r="B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三代澤芳男</author>
  </authors>
  <commentList>
    <comment ref="G5" authorId="0" shapeId="0" xr:uid="{964442ED-ED49-4B3C-B3C7-B01154E53506}">
      <text>
        <r>
          <rPr>
            <b/>
            <sz val="9"/>
            <color indexed="81"/>
            <rFont val="MS P ゴシック"/>
            <family val="3"/>
            <charset val="128"/>
          </rPr>
          <t>ﾊｲﾌﾝ(-)を入れてください</t>
        </r>
      </text>
    </comment>
  </commentList>
</comments>
</file>

<file path=xl/sharedStrings.xml><?xml version="1.0" encoding="utf-8"?>
<sst xmlns="http://schemas.openxmlformats.org/spreadsheetml/2006/main" count="300" uniqueCount="216">
  <si>
    <t>【エントリー全般についての注意】</t>
    <rPh sb="6" eb="8">
      <t>ゼンパン</t>
    </rPh>
    <rPh sb="13" eb="15">
      <t>チュウイ</t>
    </rPh>
    <phoneticPr fontId="1"/>
  </si>
  <si>
    <t>（1）エントリーファイル入力について</t>
    <rPh sb="12" eb="14">
      <t>ニュウリョク</t>
    </rPh>
    <phoneticPr fontId="1"/>
  </si>
  <si>
    <t>① 原則として、色のセル範囲は入力（選択）必須事項です。必ず記入してください。</t>
    <rPh sb="2" eb="4">
      <t>ゲンソク</t>
    </rPh>
    <rPh sb="8" eb="9">
      <t>イロ</t>
    </rPh>
    <rPh sb="12" eb="14">
      <t>ハンイ</t>
    </rPh>
    <rPh sb="15" eb="17">
      <t>ニュウリョク</t>
    </rPh>
    <rPh sb="18" eb="20">
      <t>センタク</t>
    </rPh>
    <rPh sb="21" eb="23">
      <t>ヒッス</t>
    </rPh>
    <rPh sb="23" eb="25">
      <t>ジコウ</t>
    </rPh>
    <rPh sb="28" eb="29">
      <t>カナラ</t>
    </rPh>
    <rPh sb="30" eb="32">
      <t>キニュウ</t>
    </rPh>
    <phoneticPr fontId="1"/>
  </si>
  <si>
    <t>② 学校名はプルダウンメニューをご使用ください。</t>
    <rPh sb="2" eb="5">
      <t>ガッコウメイ</t>
    </rPh>
    <rPh sb="17" eb="19">
      <t>シヨウ</t>
    </rPh>
    <phoneticPr fontId="1"/>
  </si>
  <si>
    <t>④ 参考記録は、ピリオドなど一切用いずに、トラック種目は1/100秒まで、フィールドはcmまでを記入してください。</t>
    <rPh sb="2" eb="4">
      <t>サンコウ</t>
    </rPh>
    <rPh sb="4" eb="6">
      <t>キロク</t>
    </rPh>
    <rPh sb="14" eb="16">
      <t>イッサイ</t>
    </rPh>
    <rPh sb="16" eb="17">
      <t>モチ</t>
    </rPh>
    <rPh sb="25" eb="27">
      <t>シュモク</t>
    </rPh>
    <rPh sb="33" eb="34">
      <t>ビョウ</t>
    </rPh>
    <rPh sb="48" eb="50">
      <t>キニュウ</t>
    </rPh>
    <phoneticPr fontId="1"/>
  </si>
  <si>
    <t>　 また、400mでも分表示（6251×　→　10251○）です。</t>
    <rPh sb="11" eb="12">
      <t>フン</t>
    </rPh>
    <rPh sb="12" eb="14">
      <t>ヒョウジ</t>
    </rPh>
    <phoneticPr fontId="1"/>
  </si>
  <si>
    <t>⑤ ファイル名については、entryfile の部分を学校名（高等学校は省略）に変えてください。</t>
    <rPh sb="6" eb="7">
      <t>メイ</t>
    </rPh>
    <rPh sb="24" eb="26">
      <t>ブブン</t>
    </rPh>
    <rPh sb="27" eb="30">
      <t>ガッコウメイ</t>
    </rPh>
    <rPh sb="31" eb="33">
      <t>コウトウ</t>
    </rPh>
    <rPh sb="33" eb="35">
      <t>ガッコウ</t>
    </rPh>
    <rPh sb="36" eb="38">
      <t>ショウリャク</t>
    </rPh>
    <rPh sb="40" eb="41">
      <t>カ</t>
    </rPh>
    <phoneticPr fontId="1"/>
  </si>
  <si>
    <t>　　※ シートの削除・挿入などはしないでください。</t>
    <rPh sb="8" eb="10">
      <t>サクジョ</t>
    </rPh>
    <rPh sb="11" eb="13">
      <t>ソウニュウ</t>
    </rPh>
    <phoneticPr fontId="1"/>
  </si>
  <si>
    <t>（2）エントリーセンターの利用方法</t>
    <rPh sb="13" eb="15">
      <t>リヨウ</t>
    </rPh>
    <rPh sb="15" eb="17">
      <t>ホウホウ</t>
    </rPh>
    <phoneticPr fontId="1"/>
  </si>
  <si>
    <t>必要事項を記入したエントリーファイルは、県陸協エントリーセンターから送信してください。</t>
    <rPh sb="0" eb="2">
      <t>ヒツヨウ</t>
    </rPh>
    <rPh sb="2" eb="4">
      <t>ジコウ</t>
    </rPh>
    <rPh sb="5" eb="7">
      <t>キニュウ</t>
    </rPh>
    <rPh sb="20" eb="21">
      <t>ケン</t>
    </rPh>
    <rPh sb="21" eb="22">
      <t>リク</t>
    </rPh>
    <rPh sb="22" eb="23">
      <t>キョウ</t>
    </rPh>
    <rPh sb="34" eb="36">
      <t>ソウシン</t>
    </rPh>
    <phoneticPr fontId="1"/>
  </si>
  <si>
    <t>エントリー情報入力画面を開いて、</t>
    <rPh sb="5" eb="7">
      <t>ジョウホウ</t>
    </rPh>
    <rPh sb="7" eb="9">
      <t>ニュウリョク</t>
    </rPh>
    <rPh sb="9" eb="11">
      <t>ガメン</t>
    </rPh>
    <rPh sb="12" eb="13">
      <t>ヒラ</t>
    </rPh>
    <phoneticPr fontId="1"/>
  </si>
  <si>
    <t>① 大会を選択　</t>
    <rPh sb="2" eb="4">
      <t>タイカイ</t>
    </rPh>
    <rPh sb="5" eb="7">
      <t>センタク</t>
    </rPh>
    <phoneticPr fontId="1"/>
  </si>
  <si>
    <t>　 ※ 大会ごとにファイルの送信先が異なりますので、間違いのないよう注意してください。</t>
    <rPh sb="4" eb="6">
      <t>タイカイ</t>
    </rPh>
    <rPh sb="14" eb="16">
      <t>ソウシン</t>
    </rPh>
    <rPh sb="16" eb="17">
      <t>サキ</t>
    </rPh>
    <rPh sb="18" eb="19">
      <t>コト</t>
    </rPh>
    <rPh sb="26" eb="28">
      <t>マチガ</t>
    </rPh>
    <rPh sb="34" eb="36">
      <t>チュウイ</t>
    </rPh>
    <phoneticPr fontId="1"/>
  </si>
  <si>
    <t>② エントリー種別（新規／訂正送信）を選択</t>
    <rPh sb="7" eb="9">
      <t>シュベツ</t>
    </rPh>
    <rPh sb="10" eb="12">
      <t>シンキ</t>
    </rPh>
    <rPh sb="13" eb="15">
      <t>テイセイ</t>
    </rPh>
    <rPh sb="15" eb="17">
      <t>ソウシン</t>
    </rPh>
    <rPh sb="19" eb="21">
      <t>センタク</t>
    </rPh>
    <phoneticPr fontId="1"/>
  </si>
  <si>
    <t>　</t>
    <phoneticPr fontId="1"/>
  </si>
  <si>
    <t>　 ※ 訂正･追加の場合は、訂正分･追加分だけでなく、改めて全データを入力したファイルを送信してください。</t>
    <rPh sb="4" eb="6">
      <t>テイセイ</t>
    </rPh>
    <rPh sb="7" eb="9">
      <t>ツイカ</t>
    </rPh>
    <rPh sb="10" eb="12">
      <t>バアイ</t>
    </rPh>
    <rPh sb="14" eb="16">
      <t>テイセイ</t>
    </rPh>
    <rPh sb="16" eb="17">
      <t>フン</t>
    </rPh>
    <rPh sb="18" eb="20">
      <t>ツイカ</t>
    </rPh>
    <rPh sb="20" eb="21">
      <t>フン</t>
    </rPh>
    <rPh sb="27" eb="28">
      <t>アラタ</t>
    </rPh>
    <rPh sb="30" eb="31">
      <t>ゼン</t>
    </rPh>
    <rPh sb="35" eb="37">
      <t>ニュウリョク</t>
    </rPh>
    <rPh sb="44" eb="46">
      <t>ソウシン</t>
    </rPh>
    <phoneticPr fontId="1"/>
  </si>
  <si>
    <t>③ エントリーファイル添付</t>
    <rPh sb="11" eb="13">
      <t>テンプ</t>
    </rPh>
    <phoneticPr fontId="1"/>
  </si>
  <si>
    <t>　 ※ 参照ボタンを押し、各自のＰＣ上のエントリーファイルを選択したら、（通常）「開く」ボタンを押します。</t>
    <rPh sb="4" eb="6">
      <t>サンショウ</t>
    </rPh>
    <rPh sb="10" eb="11">
      <t>オ</t>
    </rPh>
    <rPh sb="13" eb="15">
      <t>カクジ</t>
    </rPh>
    <rPh sb="18" eb="19">
      <t>ウエ</t>
    </rPh>
    <rPh sb="30" eb="32">
      <t>センタク</t>
    </rPh>
    <rPh sb="37" eb="39">
      <t>ツウジョウ</t>
    </rPh>
    <rPh sb="41" eb="42">
      <t>ヒラ</t>
    </rPh>
    <rPh sb="48" eb="49">
      <t>オ</t>
    </rPh>
    <phoneticPr fontId="1"/>
  </si>
  <si>
    <t>④ 確認画面へ</t>
    <rPh sb="2" eb="4">
      <t>カクニン</t>
    </rPh>
    <rPh sb="4" eb="6">
      <t>ガメン</t>
    </rPh>
    <phoneticPr fontId="1"/>
  </si>
  <si>
    <t>⑤ 送信</t>
    <rPh sb="2" eb="4">
      <t>ソウシン</t>
    </rPh>
    <phoneticPr fontId="1"/>
  </si>
  <si>
    <t>個人種目申込一覧表／中信高等学校体育連盟</t>
    <rPh sb="0" eb="2">
      <t>コジン</t>
    </rPh>
    <rPh sb="2" eb="4">
      <t>シュモク</t>
    </rPh>
    <rPh sb="4" eb="6">
      <t>モウシコミ</t>
    </rPh>
    <rPh sb="6" eb="8">
      <t>イチラン</t>
    </rPh>
    <rPh sb="8" eb="9">
      <t>ヒョウ</t>
    </rPh>
    <rPh sb="10" eb="12">
      <t>チュウシン</t>
    </rPh>
    <rPh sb="12" eb="14">
      <t>コウトウ</t>
    </rPh>
    <rPh sb="14" eb="16">
      <t>ガッコウ</t>
    </rPh>
    <rPh sb="16" eb="18">
      <t>タイイク</t>
    </rPh>
    <rPh sb="18" eb="20">
      <t>レンメイ</t>
    </rPh>
    <phoneticPr fontId="2"/>
  </si>
  <si>
    <t>学校名</t>
    <rPh sb="0" eb="2">
      <t>ガッコウ</t>
    </rPh>
    <rPh sb="2" eb="3">
      <t>メイ</t>
    </rPh>
    <phoneticPr fontId="1"/>
  </si>
  <si>
    <t>略称ｶﾅ（半角）</t>
    <rPh sb="0" eb="2">
      <t>リャクショウ</t>
    </rPh>
    <rPh sb="5" eb="7">
      <t>ハンカク</t>
    </rPh>
    <phoneticPr fontId="1"/>
  </si>
  <si>
    <t>監督</t>
    <rPh sb="0" eb="2">
      <t>カントク</t>
    </rPh>
    <phoneticPr fontId="2"/>
  </si>
  <si>
    <t>氏名</t>
    <rPh sb="0" eb="2">
      <t>シメイ</t>
    </rPh>
    <phoneticPr fontId="2"/>
  </si>
  <si>
    <t>ＴＥＬ</t>
    <phoneticPr fontId="2"/>
  </si>
  <si>
    <t>住所</t>
    <rPh sb="0" eb="2">
      <t>ジュウショ</t>
    </rPh>
    <phoneticPr fontId="2"/>
  </si>
  <si>
    <t>↓参加料合計、登録料合計を入力して下さい。</t>
    <rPh sb="1" eb="4">
      <t>サンカリョウ</t>
    </rPh>
    <rPh sb="4" eb="6">
      <t>ゴウケイ</t>
    </rPh>
    <phoneticPr fontId="1"/>
  </si>
  <si>
    <t>申込人数/
種目数合計</t>
    <rPh sb="0" eb="2">
      <t>モウシコミ</t>
    </rPh>
    <rPh sb="2" eb="3">
      <t>ヒト</t>
    </rPh>
    <rPh sb="3" eb="4">
      <t>スウ</t>
    </rPh>
    <rPh sb="6" eb="8">
      <t>シュモク</t>
    </rPh>
    <rPh sb="8" eb="9">
      <t>スウ</t>
    </rPh>
    <rPh sb="9" eb="11">
      <t>ゴウケイ</t>
    </rPh>
    <phoneticPr fontId="2"/>
  </si>
  <si>
    <t>参加料／人</t>
    <rPh sb="0" eb="2">
      <t>サンカ</t>
    </rPh>
    <rPh sb="4" eb="5">
      <t>ニン</t>
    </rPh>
    <phoneticPr fontId="2"/>
  </si>
  <si>
    <t>個人種目参加料</t>
    <rPh sb="0" eb="2">
      <t>コジン</t>
    </rPh>
    <rPh sb="2" eb="4">
      <t>シュモク</t>
    </rPh>
    <rPh sb="4" eb="6">
      <t>サンカ</t>
    </rPh>
    <rPh sb="6" eb="7">
      <t>リョウ</t>
    </rPh>
    <phoneticPr fontId="2"/>
  </si>
  <si>
    <t>登録料</t>
    <rPh sb="0" eb="3">
      <t>トウロクリョウ</t>
    </rPh>
    <phoneticPr fontId="2"/>
  </si>
  <si>
    <t>支払合計</t>
    <rPh sb="0" eb="2">
      <t>シハライ</t>
    </rPh>
    <rPh sb="2" eb="4">
      <t>ゴウケイ</t>
    </rPh>
    <phoneticPr fontId="2"/>
  </si>
  <si>
    <t>Ｎｏ．</t>
    <phoneticPr fontId="2"/>
  </si>
  <si>
    <t>性別
/ｸﾗｽ</t>
    <rPh sb="0" eb="2">
      <t>セイベツ</t>
    </rPh>
    <phoneticPr fontId="2"/>
  </si>
  <si>
    <t>ﾅﾝﾊﾞｰ</t>
    <phoneticPr fontId="2"/>
  </si>
  <si>
    <t>学年</t>
    <rPh sb="0" eb="2">
      <t>ガクネン</t>
    </rPh>
    <phoneticPr fontId="2"/>
  </si>
  <si>
    <t>出場個人種目</t>
    <rPh sb="0" eb="2">
      <t>シュツジョウ</t>
    </rPh>
    <rPh sb="2" eb="4">
      <t>コジン</t>
    </rPh>
    <rPh sb="4" eb="6">
      <t>シュモク</t>
    </rPh>
    <phoneticPr fontId="2"/>
  </si>
  <si>
    <t>《実施個人種目一覧》</t>
    <rPh sb="1" eb="3">
      <t>ジッシ</t>
    </rPh>
    <rPh sb="3" eb="5">
      <t>コジン</t>
    </rPh>
    <rPh sb="5" eb="7">
      <t>シュモク</t>
    </rPh>
    <rPh sb="7" eb="9">
      <t>イチラン</t>
    </rPh>
    <phoneticPr fontId="2"/>
  </si>
  <si>
    <t>記入例</t>
    <rPh sb="0" eb="2">
      <t>キニュウ</t>
    </rPh>
    <rPh sb="2" eb="3">
      <t>レイ</t>
    </rPh>
    <phoneticPr fontId="2"/>
  </si>
  <si>
    <t>女子</t>
    <rPh sb="0" eb="2">
      <t>ジョシ</t>
    </rPh>
    <phoneticPr fontId="2"/>
  </si>
  <si>
    <t>長野 陸子</t>
    <rPh sb="0" eb="2">
      <t>ナガノ</t>
    </rPh>
    <rPh sb="3" eb="4">
      <t>リク</t>
    </rPh>
    <rPh sb="4" eb="5">
      <t>コ</t>
    </rPh>
    <phoneticPr fontId="2"/>
  </si>
  <si>
    <t>100m</t>
    <phoneticPr fontId="1"/>
  </si>
  <si>
    <t>400m</t>
  </si>
  <si>
    <t>走幅跳</t>
    <rPh sb="0" eb="1">
      <t>ハシ</t>
    </rPh>
    <rPh sb="1" eb="3">
      <t>ハバト</t>
    </rPh>
    <phoneticPr fontId="1"/>
  </si>
  <si>
    <t>男子</t>
    <rPh sb="0" eb="2">
      <t>ダンシ</t>
    </rPh>
    <phoneticPr fontId="1"/>
  </si>
  <si>
    <t>女子</t>
    <rPh sb="0" eb="2">
      <t>ジョシ</t>
    </rPh>
    <phoneticPr fontId="1"/>
  </si>
  <si>
    <t>ﾅｶﾞﾉ ﾘｸｺ</t>
    <phoneticPr fontId="2"/>
  </si>
  <si>
    <t>100m</t>
  </si>
  <si>
    <t>200m</t>
  </si>
  <si>
    <t>800m</t>
  </si>
  <si>
    <t>1500m</t>
  </si>
  <si>
    <t>5000m</t>
  </si>
  <si>
    <t>3000m</t>
  </si>
  <si>
    <t>110mH(1.067m)</t>
  </si>
  <si>
    <t>100mH(0.838m)</t>
    <phoneticPr fontId="1"/>
  </si>
  <si>
    <t>400mH(0.914m)</t>
  </si>
  <si>
    <t>400mH(0.762m)</t>
  </si>
  <si>
    <t>3000mSC</t>
  </si>
  <si>
    <t>5000mW</t>
    <phoneticPr fontId="1"/>
  </si>
  <si>
    <t>5000mW</t>
  </si>
  <si>
    <t>走高跳</t>
    <rPh sb="0" eb="1">
      <t>ハシ</t>
    </rPh>
    <rPh sb="1" eb="3">
      <t>タカト</t>
    </rPh>
    <phoneticPr fontId="2"/>
  </si>
  <si>
    <t>棒高跳</t>
    <rPh sb="0" eb="1">
      <t>ボウ</t>
    </rPh>
    <rPh sb="1" eb="2">
      <t>ダカ</t>
    </rPh>
    <rPh sb="2" eb="3">
      <t>ト</t>
    </rPh>
    <phoneticPr fontId="1"/>
  </si>
  <si>
    <t>棒高跳</t>
    <rPh sb="0" eb="3">
      <t>ボウタカト</t>
    </rPh>
    <phoneticPr fontId="2"/>
  </si>
  <si>
    <t>三段跳</t>
    <rPh sb="0" eb="3">
      <t>サンダント</t>
    </rPh>
    <phoneticPr fontId="2"/>
  </si>
  <si>
    <t>砲丸投(4.000kg)</t>
    <rPh sb="0" eb="3">
      <t>ホウガンナ</t>
    </rPh>
    <phoneticPr fontId="2"/>
  </si>
  <si>
    <t>砲丸投(6.000kg)</t>
    <rPh sb="0" eb="3">
      <t>ホウガンナ</t>
    </rPh>
    <phoneticPr fontId="2"/>
  </si>
  <si>
    <t>円盤投(1.000kg)</t>
    <rPh sb="0" eb="3">
      <t>エンバンナ</t>
    </rPh>
    <phoneticPr fontId="2"/>
  </si>
  <si>
    <t>円盤投(1.750kg)</t>
    <rPh sb="0" eb="3">
      <t>エンバンナ</t>
    </rPh>
    <phoneticPr fontId="2"/>
  </si>
  <si>
    <t>ﾊﾝﾏｰ投(4.000kg)</t>
    <phoneticPr fontId="1"/>
  </si>
  <si>
    <t>ﾊﾝﾏｰ投(6.000kg)</t>
    <rPh sb="4" eb="5">
      <t>ナ</t>
    </rPh>
    <phoneticPr fontId="2"/>
  </si>
  <si>
    <t>七種競技</t>
    <rPh sb="0" eb="2">
      <t>７シュ</t>
    </rPh>
    <rPh sb="2" eb="4">
      <t>キョウギ</t>
    </rPh>
    <phoneticPr fontId="2"/>
  </si>
  <si>
    <t>八種競技</t>
    <rPh sb="0" eb="2">
      <t>８シュ</t>
    </rPh>
    <rPh sb="2" eb="4">
      <t>キョウギ</t>
    </rPh>
    <phoneticPr fontId="2"/>
  </si>
  <si>
    <t>OP100m</t>
  </si>
  <si>
    <t>OP100m</t>
    <phoneticPr fontId="1"/>
  </si>
  <si>
    <t>OP200m</t>
  </si>
  <si>
    <t>OP400m</t>
  </si>
  <si>
    <t>OP800m</t>
  </si>
  <si>
    <t>OP1500m</t>
  </si>
  <si>
    <t>OP3000m</t>
  </si>
  <si>
    <t>OP5000m</t>
  </si>
  <si>
    <t>OP100mH(0.838m)</t>
  </si>
  <si>
    <t>OP110mH(1.067m)</t>
  </si>
  <si>
    <t>OP400mH(0.762m)</t>
  </si>
  <si>
    <t>OP400mH(0.914m)</t>
  </si>
  <si>
    <t>OP5000mW</t>
  </si>
  <si>
    <t>OP3000mSC</t>
  </si>
  <si>
    <t>OP走高跳</t>
  </si>
  <si>
    <t>OP棒高跳</t>
  </si>
  <si>
    <t>OP走幅跳</t>
  </si>
  <si>
    <t>OP三段跳</t>
    <rPh sb="2" eb="5">
      <t>サンダント</t>
    </rPh>
    <phoneticPr fontId="2"/>
  </si>
  <si>
    <t>OP砲丸投(4.000kg)</t>
  </si>
  <si>
    <t>OP三段跳</t>
  </si>
  <si>
    <t>OP円盤投(1.000kg)</t>
  </si>
  <si>
    <t>OP砲丸投(6.000kg)</t>
  </si>
  <si>
    <t>OPﾊﾝﾏｰ投(4.000kg)</t>
    <phoneticPr fontId="1"/>
  </si>
  <si>
    <t>OP円盤投(1.750kg)</t>
  </si>
  <si>
    <t>OPﾊﾝﾏｰ投(6.000kg)</t>
  </si>
  <si>
    <t>OP七種競技</t>
  </si>
  <si>
    <t>OP八種競技</t>
  </si>
  <si>
    <t>明科高等学校</t>
  </si>
  <si>
    <t>明科</t>
  </si>
  <si>
    <t>ｱｶｼﾅ</t>
    <phoneticPr fontId="1"/>
  </si>
  <si>
    <t>梓川高等学校</t>
  </si>
  <si>
    <t>梓川</t>
  </si>
  <si>
    <t>ｱｽﾞｻｶﾞﾜ</t>
    <phoneticPr fontId="1"/>
  </si>
  <si>
    <t>池田工業高等学校</t>
  </si>
  <si>
    <t>池田工</t>
  </si>
  <si>
    <t>ｲｹﾀﾞｺｳ</t>
    <phoneticPr fontId="1"/>
  </si>
  <si>
    <t>エクセラン</t>
  </si>
  <si>
    <t>ｴｸｾﾗﾝ</t>
    <phoneticPr fontId="1"/>
  </si>
  <si>
    <t>大町岳陽高等学校</t>
    <rPh sb="2" eb="3">
      <t>ガク</t>
    </rPh>
    <rPh sb="3" eb="4">
      <t>ヨウ</t>
    </rPh>
    <phoneticPr fontId="1"/>
  </si>
  <si>
    <t>大町岳陽</t>
    <phoneticPr fontId="1"/>
  </si>
  <si>
    <t>ｵｵﾏﾁｶﾞｸﾖｳ</t>
    <phoneticPr fontId="1"/>
  </si>
  <si>
    <t>木曽青峰高等学校</t>
    <phoneticPr fontId="1"/>
  </si>
  <si>
    <t>木曽青峰</t>
    <phoneticPr fontId="1"/>
  </si>
  <si>
    <t>ｷｿｾｲﾎｳ</t>
    <phoneticPr fontId="1"/>
  </si>
  <si>
    <t>塩尻志学館高等学校</t>
  </si>
  <si>
    <t>塩尻志学館</t>
  </si>
  <si>
    <t>ｼｵｼﾞﾘｼｶﾞｸｶﾝ</t>
    <phoneticPr fontId="1"/>
  </si>
  <si>
    <t>信濃むつみ高等学校</t>
    <rPh sb="5" eb="7">
      <t>コウトウ</t>
    </rPh>
    <rPh sb="7" eb="9">
      <t>ガッコウ</t>
    </rPh>
    <phoneticPr fontId="4"/>
  </si>
  <si>
    <t>信濃むつみ</t>
  </si>
  <si>
    <t>ｼﾅﾉﾑﾂﾐ</t>
    <phoneticPr fontId="1"/>
  </si>
  <si>
    <t>蘇南高等学校</t>
    <phoneticPr fontId="1"/>
  </si>
  <si>
    <t>蘇南</t>
    <phoneticPr fontId="1"/>
  </si>
  <si>
    <t>ｿﾅﾝ</t>
    <phoneticPr fontId="1"/>
  </si>
  <si>
    <t>田川高等学校</t>
  </si>
  <si>
    <t>田川</t>
  </si>
  <si>
    <t>ﾀｶﾞﾜ</t>
    <phoneticPr fontId="1"/>
  </si>
  <si>
    <t>東京都市大学塩尻</t>
  </si>
  <si>
    <t>都市大塩尻</t>
  </si>
  <si>
    <t>ﾄｼﾀﾞｲｼｵｼﾞﾘ</t>
    <phoneticPr fontId="1"/>
  </si>
  <si>
    <t>豊科高等学校</t>
  </si>
  <si>
    <t>豊科</t>
  </si>
  <si>
    <t>ﾄﾖｼﾅ</t>
    <phoneticPr fontId="1"/>
  </si>
  <si>
    <t>白馬高等学校</t>
  </si>
  <si>
    <t>白馬</t>
  </si>
  <si>
    <t>ﾊｸﾊﾞ</t>
    <phoneticPr fontId="1"/>
  </si>
  <si>
    <t>穂高商業高等学校</t>
  </si>
  <si>
    <t>穂高商</t>
  </si>
  <si>
    <t>ﾎﾀｶｼｮｳ</t>
    <phoneticPr fontId="1"/>
  </si>
  <si>
    <t>松商学園高等学校</t>
    <rPh sb="4" eb="6">
      <t>コウトウ</t>
    </rPh>
    <rPh sb="6" eb="8">
      <t>ガッコウ</t>
    </rPh>
    <phoneticPr fontId="4"/>
  </si>
  <si>
    <t>松商学園</t>
  </si>
  <si>
    <t>ﾏﾂｼｮｳｶﾞｸｴﾝ</t>
    <phoneticPr fontId="1"/>
  </si>
  <si>
    <t>松本県ヶ丘高等学校</t>
  </si>
  <si>
    <t>松本県ヶ丘</t>
  </si>
  <si>
    <t>ﾏﾂﾓﾄｱｶﾞﾀｶﾞｵｶ</t>
    <phoneticPr fontId="1"/>
  </si>
  <si>
    <t>松本蟻ヶ崎高等学校</t>
  </si>
  <si>
    <t>松本蟻ヶ崎</t>
  </si>
  <si>
    <t>ﾏﾂﾓﾄｱﾘｶﾞｻｷ</t>
    <phoneticPr fontId="1"/>
  </si>
  <si>
    <t>松本工業高等学校</t>
  </si>
  <si>
    <t>松本工</t>
  </si>
  <si>
    <t>ﾏﾂﾓﾄｺｳ</t>
    <phoneticPr fontId="1"/>
  </si>
  <si>
    <t>松本国際高等学校</t>
    <rPh sb="0" eb="2">
      <t>マツモト</t>
    </rPh>
    <rPh sb="2" eb="4">
      <t>コクサイ</t>
    </rPh>
    <rPh sb="4" eb="6">
      <t>コウトウ</t>
    </rPh>
    <rPh sb="6" eb="8">
      <t>ガッコウ</t>
    </rPh>
    <phoneticPr fontId="4"/>
  </si>
  <si>
    <t>松本国際</t>
    <rPh sb="0" eb="2">
      <t>マツモト</t>
    </rPh>
    <rPh sb="2" eb="4">
      <t>コクサイ</t>
    </rPh>
    <phoneticPr fontId="1"/>
  </si>
  <si>
    <t>ﾏﾂﾓﾄｺｸｻｲ</t>
    <phoneticPr fontId="1"/>
  </si>
  <si>
    <t>松本秀峰中等教育学校</t>
    <phoneticPr fontId="1"/>
  </si>
  <si>
    <t>松本秀峰</t>
    <phoneticPr fontId="1"/>
  </si>
  <si>
    <t>ﾏﾂﾓﾄｼｭｳﾎｳ</t>
    <phoneticPr fontId="1"/>
  </si>
  <si>
    <t>松本第一高等学校</t>
    <rPh sb="4" eb="6">
      <t>コウトウ</t>
    </rPh>
    <rPh sb="6" eb="8">
      <t>ガッコウ</t>
    </rPh>
    <phoneticPr fontId="4"/>
  </si>
  <si>
    <t>松本第一</t>
  </si>
  <si>
    <t>ﾏﾂﾓﾄﾀﾞｲｲﾁ</t>
    <phoneticPr fontId="1"/>
  </si>
  <si>
    <t>松本筑摩高等学校</t>
  </si>
  <si>
    <t>松本筑摩</t>
  </si>
  <si>
    <t>ﾏﾂﾓﾄﾁｸﾏ</t>
    <phoneticPr fontId="1"/>
  </si>
  <si>
    <t>松本深志高等学校</t>
  </si>
  <si>
    <t>松本深志</t>
  </si>
  <si>
    <t>ﾏﾂﾓﾄﾌｶｼ</t>
    <phoneticPr fontId="1"/>
  </si>
  <si>
    <t>松本美須々ヶ丘高等学校</t>
  </si>
  <si>
    <t>松本美須々ヶ丘</t>
  </si>
  <si>
    <t>ﾏﾂﾓﾄﾐｽｽﾞｶﾞｵｶ</t>
    <phoneticPr fontId="1"/>
  </si>
  <si>
    <t>松本養護学校</t>
    <rPh sb="0" eb="2">
      <t>マツモト</t>
    </rPh>
    <rPh sb="2" eb="4">
      <t>ヨウゴ</t>
    </rPh>
    <rPh sb="4" eb="6">
      <t>ガッコウ</t>
    </rPh>
    <phoneticPr fontId="1"/>
  </si>
  <si>
    <t>松本養護</t>
    <rPh sb="0" eb="2">
      <t>マツモト</t>
    </rPh>
    <rPh sb="2" eb="4">
      <t>ヨウゴ</t>
    </rPh>
    <phoneticPr fontId="1"/>
  </si>
  <si>
    <t>ﾏﾂﾓﾄﾖｳｺﾞ</t>
    <phoneticPr fontId="1"/>
  </si>
  <si>
    <t>南安曇農業高等学校</t>
  </si>
  <si>
    <t>南安曇農</t>
  </si>
  <si>
    <t>ﾐﾅﾐｱﾂﾞﾐﾉｳ</t>
    <phoneticPr fontId="1"/>
  </si>
  <si>
    <t>リレー申込票</t>
    <rPh sb="3" eb="5">
      <t>モウシコミ</t>
    </rPh>
    <rPh sb="5" eb="6">
      <t>ヒョウ</t>
    </rPh>
    <phoneticPr fontId="2"/>
  </si>
  <si>
    <t>※団体/責任者等のデータは個人種目申込一覧表のものを共有します。</t>
    <rPh sb="1" eb="3">
      <t>ダンタイ</t>
    </rPh>
    <rPh sb="4" eb="7">
      <t>セキニンシャ</t>
    </rPh>
    <rPh sb="7" eb="8">
      <t>ナド</t>
    </rPh>
    <rPh sb="13" eb="15">
      <t>コジン</t>
    </rPh>
    <rPh sb="15" eb="17">
      <t>シュモク</t>
    </rPh>
    <rPh sb="17" eb="19">
      <t>モウシコミ</t>
    </rPh>
    <rPh sb="19" eb="21">
      <t>イチラン</t>
    </rPh>
    <rPh sb="21" eb="22">
      <t>ヒョウ</t>
    </rPh>
    <rPh sb="26" eb="28">
      <t>キョウユウ</t>
    </rPh>
    <phoneticPr fontId="2"/>
  </si>
  <si>
    <t>申込種目数</t>
    <rPh sb="0" eb="2">
      <t>モウシコミ</t>
    </rPh>
    <rPh sb="2" eb="4">
      <t>シュモク</t>
    </rPh>
    <rPh sb="4" eb="5">
      <t>スウ</t>
    </rPh>
    <phoneticPr fontId="1"/>
  </si>
  <si>
    <t>登録番号
/学年</t>
    <rPh sb="0" eb="2">
      <t>トウロク</t>
    </rPh>
    <rPh sb="2" eb="4">
      <t>バンゴウ</t>
    </rPh>
    <rPh sb="6" eb="8">
      <t>ガクネン</t>
    </rPh>
    <phoneticPr fontId="1"/>
  </si>
  <si>
    <t>氏名
／下段（ｶﾅ）</t>
    <rPh sb="0" eb="2">
      <t>シメイ</t>
    </rPh>
    <rPh sb="4" eb="6">
      <t>カダン</t>
    </rPh>
    <phoneticPr fontId="1"/>
  </si>
  <si>
    <t>性/クラス</t>
    <rPh sb="0" eb="1">
      <t>セイ</t>
    </rPh>
    <phoneticPr fontId="1"/>
  </si>
  <si>
    <t>種　　目</t>
    <rPh sb="0" eb="1">
      <t>シュ</t>
    </rPh>
    <rPh sb="3" eb="4">
      <t>メ</t>
    </rPh>
    <phoneticPr fontId="1"/>
  </si>
  <si>
    <t>4×100mR</t>
  </si>
  <si>
    <t>公認最高記録</t>
    <rPh sb="0" eb="2">
      <t>コウニン</t>
    </rPh>
    <rPh sb="2" eb="4">
      <t>サイコウ</t>
    </rPh>
    <rPh sb="4" eb="6">
      <t>キロク</t>
    </rPh>
    <phoneticPr fontId="1"/>
  </si>
  <si>
    <t>4×400mR</t>
  </si>
  <si>
    <t>チーム枝記号</t>
    <rPh sb="3" eb="4">
      <t>エダ</t>
    </rPh>
    <rPh sb="4" eb="6">
      <t>キゴウ</t>
    </rPh>
    <phoneticPr fontId="1"/>
  </si>
  <si>
    <t>参考記録</t>
    <rPh sb="0" eb="2">
      <t>サンコウ</t>
    </rPh>
    <rPh sb="2" eb="4">
      <t>キロク</t>
    </rPh>
    <phoneticPr fontId="1"/>
  </si>
  <si>
    <r>
      <t>略称</t>
    </r>
    <r>
      <rPr>
        <sz val="10"/>
        <color indexed="8"/>
        <rFont val="Meiryo UI"/>
        <family val="3"/>
        <charset val="128"/>
      </rPr>
      <t>（全角7文字以内）</t>
    </r>
    <rPh sb="0" eb="2">
      <t>リャクショウ</t>
    </rPh>
    <rPh sb="3" eb="5">
      <t>ゼンカク</t>
    </rPh>
    <rPh sb="6" eb="8">
      <t>モジ</t>
    </rPh>
    <rPh sb="8" eb="10">
      <t>イナイ</t>
    </rPh>
    <phoneticPr fontId="2"/>
  </si>
  <si>
    <r>
      <t xml:space="preserve">【大会別特記事項】
性別/クラス欄が選択されていないと、種目が選択できません。その他エントリー要領は大会要項でご確認下さい。
</t>
    </r>
    <r>
      <rPr>
        <b/>
        <sz val="12"/>
        <color indexed="10"/>
        <rFont val="Meiryo UI"/>
        <family val="3"/>
        <charset val="128"/>
      </rPr>
      <t>注）オープン参加の場合には、種目の頭に「OP」とある種目を選択してください。</t>
    </r>
    <r>
      <rPr>
        <b/>
        <sz val="12"/>
        <color indexed="8"/>
        <rFont val="Meiryo UI"/>
        <family val="3"/>
        <charset val="128"/>
      </rPr>
      <t xml:space="preserve">
認知書は別途作成し提出お願いします。</t>
    </r>
    <rPh sb="1" eb="3">
      <t>タイカイ</t>
    </rPh>
    <rPh sb="3" eb="4">
      <t>ベツ</t>
    </rPh>
    <rPh sb="4" eb="6">
      <t>トッキ</t>
    </rPh>
    <rPh sb="6" eb="8">
      <t>ジコウ</t>
    </rPh>
    <rPh sb="64" eb="65">
      <t>チュウ</t>
    </rPh>
    <rPh sb="70" eb="72">
      <t>サンカ</t>
    </rPh>
    <rPh sb="73" eb="75">
      <t>バアイ</t>
    </rPh>
    <rPh sb="78" eb="80">
      <t>シュモク</t>
    </rPh>
    <rPh sb="81" eb="82">
      <t>アタマ</t>
    </rPh>
    <rPh sb="90" eb="92">
      <t>シュモク</t>
    </rPh>
    <rPh sb="93" eb="95">
      <t>センタク</t>
    </rPh>
    <rPh sb="113" eb="115">
      <t>テイシュツ</t>
    </rPh>
    <phoneticPr fontId="1"/>
  </si>
  <si>
    <r>
      <t>公認最高記録</t>
    </r>
    <r>
      <rPr>
        <sz val="11"/>
        <color rgb="FFFF0000"/>
        <rFont val="Meiryo UI"/>
        <family val="3"/>
        <charset val="128"/>
      </rPr>
      <t>　（無い場合は未記入）</t>
    </r>
    <rPh sb="0" eb="2">
      <t>コウニン</t>
    </rPh>
    <rPh sb="2" eb="4">
      <t>サイコウ</t>
    </rPh>
    <rPh sb="4" eb="6">
      <t>キロク</t>
    </rPh>
    <rPh sb="8" eb="9">
      <t>ナ</t>
    </rPh>
    <rPh sb="10" eb="12">
      <t>バアイ</t>
    </rPh>
    <rPh sb="13" eb="16">
      <t>ミキニュウ</t>
    </rPh>
    <phoneticPr fontId="1"/>
  </si>
  <si>
    <t>ﾌﾘｶﾞﾅ(半角ｶﾅ)</t>
    <rPh sb="6" eb="8">
      <t>ハンカク</t>
    </rPh>
    <phoneticPr fontId="2"/>
  </si>
  <si>
    <t>400m</t>
    <phoneticPr fontId="1"/>
  </si>
  <si>
    <t>←日中、すぐに
連絡がとれる番号</t>
    <rPh sb="1" eb="3">
      <t>ニッチュウ</t>
    </rPh>
    <rPh sb="14" eb="16">
      <t>バンゴウ</t>
    </rPh>
    <phoneticPr fontId="1"/>
  </si>
  <si>
    <t>学校名</t>
  </si>
  <si>
    <t>やり投(800g)</t>
    <rPh sb="2" eb="3">
      <t>ナ</t>
    </rPh>
    <phoneticPr fontId="2"/>
  </si>
  <si>
    <t>やり投(600g)</t>
    <rPh sb="2" eb="3">
      <t>ナ</t>
    </rPh>
    <phoneticPr fontId="2"/>
  </si>
  <si>
    <t>OPやり投(800g)</t>
    <phoneticPr fontId="1"/>
  </si>
  <si>
    <t>OPやり投(600g)</t>
    <phoneticPr fontId="1"/>
  </si>
  <si>
    <t>日本ウェルネス長野</t>
    <rPh sb="0" eb="2">
      <t>ニホン</t>
    </rPh>
    <rPh sb="7" eb="9">
      <t>ナガノ</t>
    </rPh>
    <phoneticPr fontId="1"/>
  </si>
  <si>
    <t>日本ウェルネス</t>
  </si>
  <si>
    <t>ﾆﾎﾝｳｪﾙﾈｽ</t>
  </si>
  <si>
    <t>松本国際高等学校(通信制)</t>
    <rPh sb="0" eb="2">
      <t>マツモト</t>
    </rPh>
    <rPh sb="2" eb="4">
      <t>コクサイ</t>
    </rPh>
    <rPh sb="4" eb="6">
      <t>コウトウ</t>
    </rPh>
    <rPh sb="6" eb="8">
      <t>ガッコウ</t>
    </rPh>
    <rPh sb="9" eb="12">
      <t>ツウシンセイ</t>
    </rPh>
    <phoneticPr fontId="4"/>
  </si>
  <si>
    <t>松本国際(通)</t>
    <rPh sb="0" eb="2">
      <t>マツモト</t>
    </rPh>
    <rPh sb="2" eb="4">
      <t>コクサイ</t>
    </rPh>
    <rPh sb="5" eb="6">
      <t>ツウ</t>
    </rPh>
    <phoneticPr fontId="1"/>
  </si>
  <si>
    <t>ﾏﾂﾓﾄｺｸｻｲ(ﾂｳ)</t>
    <phoneticPr fontId="1"/>
  </si>
  <si>
    <t>松本筑摩高等学校(定時制)</t>
    <rPh sb="9" eb="12">
      <t>テイジセイ</t>
    </rPh>
    <phoneticPr fontId="1"/>
  </si>
  <si>
    <t>松本筑摩(定)</t>
    <rPh sb="5" eb="6">
      <t>テイ</t>
    </rPh>
    <phoneticPr fontId="1"/>
  </si>
  <si>
    <t>ﾏﾂﾓﾄﾁｸﾏ(ﾃｲ)</t>
    <phoneticPr fontId="1"/>
  </si>
  <si>
    <t>ﾏﾂﾓﾄﾁｸﾏ(ﾂｳ)</t>
    <phoneticPr fontId="1"/>
  </si>
  <si>
    <t>松本筑摩(通)</t>
    <rPh sb="5" eb="6">
      <t>ツウ</t>
    </rPh>
    <phoneticPr fontId="1"/>
  </si>
  <si>
    <t>松本筑摩高等学校(通信制)</t>
    <phoneticPr fontId="1"/>
  </si>
  <si>
    <t>※下の人数は、データ入力の場合自動的に計算されます。</t>
    <rPh sb="1" eb="2">
      <t>シタ</t>
    </rPh>
    <rPh sb="3" eb="5">
      <t>ニンズウ</t>
    </rPh>
    <rPh sb="10" eb="12">
      <t>ニュウリョク</t>
    </rPh>
    <rPh sb="13" eb="15">
      <t>バアイ</t>
    </rPh>
    <rPh sb="15" eb="18">
      <t>ジドウテキ</t>
    </rPh>
    <rPh sb="19" eb="21">
      <t>ケイサン</t>
    </rPh>
    <phoneticPr fontId="2"/>
  </si>
  <si>
    <r>
      <t>③ 氏名･</t>
    </r>
    <r>
      <rPr>
        <b/>
        <sz val="11"/>
        <color rgb="FFFF0000"/>
        <rFont val="Meiryo UI"/>
        <family val="3"/>
        <charset val="128"/>
      </rPr>
      <t>フリガナ（半角）</t>
    </r>
    <r>
      <rPr>
        <sz val="11"/>
        <color indexed="8"/>
        <rFont val="Meiryo UI"/>
        <family val="3"/>
        <charset val="128"/>
      </rPr>
      <t>欄は、姓と名の間に</t>
    </r>
    <r>
      <rPr>
        <b/>
        <sz val="11"/>
        <color rgb="FFFF0000"/>
        <rFont val="Meiryo UI"/>
        <family val="3"/>
        <charset val="128"/>
      </rPr>
      <t>空白１つ（半角）</t>
    </r>
    <r>
      <rPr>
        <sz val="11"/>
        <color indexed="8"/>
        <rFont val="Meiryo UI"/>
        <family val="3"/>
        <charset val="128"/>
      </rPr>
      <t>を入力してください。</t>
    </r>
    <rPh sb="2" eb="4">
      <t>シメイ</t>
    </rPh>
    <rPh sb="13" eb="14">
      <t>ラン</t>
    </rPh>
    <rPh sb="16" eb="17">
      <t>セイ</t>
    </rPh>
    <rPh sb="18" eb="19">
      <t>ナ</t>
    </rPh>
    <rPh sb="20" eb="21">
      <t>アイダ</t>
    </rPh>
    <rPh sb="23" eb="24">
      <t>クウハク</t>
    </rPh>
    <rPh sb="28" eb="29">
      <t>ハンカク</t>
    </rPh>
    <rPh sb="31" eb="33">
      <t>ニュウリョク</t>
    </rPh>
    <phoneticPr fontId="1"/>
  </si>
  <si>
    <t>令和7年度 長野県高等学校総合体育大会 陸上競技 中信大会</t>
    <rPh sb="0" eb="1">
      <t>レイ</t>
    </rPh>
    <rPh sb="1" eb="2">
      <t>ワ</t>
    </rPh>
    <rPh sb="6" eb="9">
      <t>ナガノケン</t>
    </rPh>
    <rPh sb="13" eb="15">
      <t>ソウゴウ</t>
    </rPh>
    <rPh sb="15" eb="17">
      <t>タイイク</t>
    </rPh>
    <rPh sb="17" eb="19">
      <t>タイカイ</t>
    </rPh>
    <rPh sb="25" eb="27">
      <t>チュウシン</t>
    </rPh>
    <phoneticPr fontId="1"/>
  </si>
  <si>
    <r>
      <t xml:space="preserve">　 （例：25chusoutai_entryfile を </t>
    </r>
    <r>
      <rPr>
        <sz val="11"/>
        <color rgb="FFFF0000"/>
        <rFont val="Meiryo UI"/>
        <family val="3"/>
        <charset val="128"/>
      </rPr>
      <t>25chusoutai_松本蟻ヶ崎</t>
    </r>
    <r>
      <rPr>
        <sz val="11"/>
        <color indexed="8"/>
        <rFont val="Meiryo UI"/>
        <family val="3"/>
        <charset val="128"/>
      </rPr>
      <t xml:space="preserve"> に変更、</t>
    </r>
    <r>
      <rPr>
        <sz val="11"/>
        <color rgb="FFFF0000"/>
        <rFont val="Meiryo UI"/>
        <family val="3"/>
        <charset val="128"/>
      </rPr>
      <t>最後に高は付けない</t>
    </r>
    <r>
      <rPr>
        <sz val="11"/>
        <color indexed="8"/>
        <rFont val="Meiryo UI"/>
        <family val="3"/>
        <charset val="128"/>
      </rPr>
      <t>）</t>
    </r>
    <rPh sb="3" eb="4">
      <t>レイ</t>
    </rPh>
    <rPh sb="41" eb="43">
      <t>マツモト</t>
    </rPh>
    <rPh sb="43" eb="46">
      <t>アリガサキ</t>
    </rPh>
    <rPh sb="47" eb="49">
      <t>ヘンコウ</t>
    </rPh>
    <rPh sb="50" eb="52">
      <t>サイゴ</t>
    </rPh>
    <rPh sb="53" eb="54">
      <t>コウ</t>
    </rPh>
    <rPh sb="55" eb="56">
      <t>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</si>
</sst>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quot;¥&quot;#,##0;[Red]&quot;¥&quot;#,##0"/>
    <numFmt numFmtId="177" formatCode="0_ "/>
  </numFmts>
  <fonts count="3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11"/>
      <color indexed="8"/>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Meiryo UI"/>
      <family val="3"/>
      <charset val="128"/>
    </font>
    <font>
      <sz val="11"/>
      <color theme="0"/>
      <name val="Meiryo UI"/>
      <family val="3"/>
      <charset val="128"/>
    </font>
    <font>
      <sz val="11"/>
      <name val="Meiryo UI"/>
      <family val="3"/>
      <charset val="128"/>
    </font>
    <font>
      <sz val="10"/>
      <color indexed="8"/>
      <name val="Meiryo UI"/>
      <family val="3"/>
      <charset val="128"/>
    </font>
    <font>
      <b/>
      <sz val="12"/>
      <color indexed="8"/>
      <name val="Meiryo UI"/>
      <family val="3"/>
      <charset val="128"/>
    </font>
    <font>
      <b/>
      <sz val="12"/>
      <color indexed="10"/>
      <name val="Meiryo UI"/>
      <family val="3"/>
      <charset val="128"/>
    </font>
    <font>
      <sz val="11"/>
      <color indexed="10"/>
      <name val="Meiryo UI"/>
      <family val="3"/>
      <charset val="128"/>
    </font>
    <font>
      <sz val="10"/>
      <color theme="1"/>
      <name val="Meiryo UI"/>
      <family val="3"/>
      <charset val="128"/>
    </font>
    <font>
      <sz val="10"/>
      <color rgb="FFFF0000"/>
      <name val="Meiryo UI"/>
      <family val="3"/>
      <charset val="128"/>
    </font>
    <font>
      <sz val="11"/>
      <color indexed="9"/>
      <name val="Meiryo UI"/>
      <family val="3"/>
      <charset val="128"/>
    </font>
    <font>
      <b/>
      <sz val="14"/>
      <color indexed="8"/>
      <name val="Meiryo UI"/>
      <family val="3"/>
      <charset val="128"/>
    </font>
    <font>
      <b/>
      <sz val="14"/>
      <name val="Meiryo UI"/>
      <family val="3"/>
      <charset val="128"/>
    </font>
    <font>
      <sz val="11"/>
      <color rgb="FFFF0000"/>
      <name val="Meiryo UI"/>
      <family val="3"/>
      <charset val="128"/>
    </font>
    <font>
      <sz val="14"/>
      <color indexed="17"/>
      <name val="Meiryo UI"/>
      <family val="3"/>
      <charset val="128"/>
    </font>
    <font>
      <sz val="16"/>
      <color indexed="8"/>
      <name val="Meiryo UI"/>
      <family val="3"/>
      <charset val="128"/>
    </font>
    <font>
      <sz val="9"/>
      <name val="Meiryo UI"/>
      <family val="3"/>
      <charset val="128"/>
    </font>
    <font>
      <b/>
      <sz val="18"/>
      <color indexed="8"/>
      <name val="Meiryo UI"/>
      <family val="3"/>
      <charset val="128"/>
    </font>
    <font>
      <sz val="8"/>
      <color indexed="8"/>
      <name val="Meiryo UI"/>
      <family val="3"/>
      <charset val="128"/>
    </font>
    <font>
      <sz val="14"/>
      <color indexed="8"/>
      <name val="Meiryo UI"/>
      <family val="3"/>
      <charset val="128"/>
    </font>
    <font>
      <sz val="11"/>
      <color indexed="8"/>
      <name val="Meiryo UI"/>
      <family val="3"/>
      <charset val="128"/>
    </font>
    <font>
      <b/>
      <sz val="8"/>
      <color rgb="FFFF0000"/>
      <name val="Meiryo UI"/>
      <family val="3"/>
      <charset val="128"/>
    </font>
    <font>
      <sz val="12"/>
      <color theme="1"/>
      <name val="Meiryo UI"/>
      <family val="3"/>
      <charset val="128"/>
    </font>
    <font>
      <b/>
      <sz val="9"/>
      <color indexed="81"/>
      <name val="MS P ゴシック"/>
      <family val="3"/>
      <charset val="128"/>
    </font>
    <font>
      <b/>
      <sz val="11"/>
      <color rgb="FFFF0000"/>
      <name val="Meiryo UI"/>
      <family val="3"/>
      <charset val="128"/>
    </font>
  </fonts>
  <fills count="19">
    <fill>
      <patternFill patternType="none"/>
    </fill>
    <fill>
      <patternFill patternType="gray125"/>
    </fill>
    <fill>
      <patternFill patternType="solid">
        <fgColor indexed="43"/>
        <bgColor indexed="64"/>
      </patternFill>
    </fill>
    <fill>
      <patternFill patternType="solid">
        <fgColor indexed="46"/>
        <bgColor indexed="64"/>
      </patternFill>
    </fill>
    <fill>
      <patternFill patternType="solid">
        <fgColor indexed="45"/>
        <bgColor indexed="64"/>
      </patternFill>
    </fill>
    <fill>
      <patternFill patternType="solid">
        <fgColor indexed="9"/>
        <bgColor indexed="64"/>
      </patternFill>
    </fill>
    <fill>
      <patternFill patternType="solid">
        <fgColor indexed="13"/>
        <bgColor indexed="64"/>
      </patternFill>
    </fill>
    <fill>
      <patternFill patternType="solid">
        <fgColor indexed="47"/>
        <bgColor indexed="64"/>
      </patternFill>
    </fill>
    <fill>
      <patternFill patternType="solid">
        <fgColor indexed="51"/>
        <bgColor indexed="64"/>
      </patternFill>
    </fill>
    <fill>
      <patternFill patternType="solid">
        <fgColor rgb="FF0000FF"/>
        <bgColor indexed="64"/>
      </patternFill>
    </fill>
    <fill>
      <patternFill patternType="solid">
        <fgColor rgb="FFFF0000"/>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rgb="FFCCFFFF"/>
        <bgColor indexed="64"/>
      </patternFill>
    </fill>
    <fill>
      <patternFill patternType="solid">
        <fgColor rgb="FFFFCCFF"/>
        <bgColor indexed="64"/>
      </patternFill>
    </fill>
    <fill>
      <patternFill patternType="solid">
        <fgColor rgb="FFCCFFCC"/>
        <bgColor indexed="64"/>
      </patternFill>
    </fill>
    <fill>
      <patternFill patternType="solid">
        <fgColor rgb="FF66FFFF"/>
        <bgColor indexed="64"/>
      </patternFill>
    </fill>
  </fills>
  <borders count="74">
    <border>
      <left/>
      <right/>
      <top/>
      <bottom/>
      <diagonal/>
    </border>
    <border>
      <left style="medium">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style="hair">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bottom/>
      <diagonal/>
    </border>
    <border>
      <left style="hair">
        <color indexed="64"/>
      </left>
      <right/>
      <top style="hair">
        <color indexed="64"/>
      </top>
      <bottom style="thin">
        <color indexed="64"/>
      </bottom>
      <diagonal/>
    </border>
    <border>
      <left style="hair">
        <color indexed="64"/>
      </left>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bottom style="double">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rgb="FF0000FF"/>
      </left>
      <right style="thin">
        <color rgb="FF0000FF"/>
      </right>
      <top style="thin">
        <color rgb="FF0000FF"/>
      </top>
      <bottom style="thin">
        <color rgb="FF0000FF"/>
      </bottom>
      <diagonal/>
    </border>
    <border>
      <left style="thin">
        <color rgb="FFFF0000"/>
      </left>
      <right style="thin">
        <color rgb="FFFF0000"/>
      </right>
      <top style="thin">
        <color rgb="FFFF0000"/>
      </top>
      <bottom style="thin">
        <color rgb="FFFF0000"/>
      </bottom>
      <diagonal/>
    </border>
    <border>
      <left style="thin">
        <color rgb="FFFF0000"/>
      </left>
      <right style="thin">
        <color rgb="FFFF0000"/>
      </right>
      <top/>
      <bottom style="hair">
        <color rgb="FFFF0000"/>
      </bottom>
      <diagonal/>
    </border>
    <border>
      <left style="thin">
        <color rgb="FF0000FF"/>
      </left>
      <right style="thin">
        <color rgb="FF0000FF"/>
      </right>
      <top style="thin">
        <color rgb="FF0000FF"/>
      </top>
      <bottom style="hair">
        <color rgb="FF0000FF"/>
      </bottom>
      <diagonal/>
    </border>
    <border>
      <left style="thin">
        <color rgb="FF0000FF"/>
      </left>
      <right style="thin">
        <color rgb="FF0000FF"/>
      </right>
      <top/>
      <bottom style="hair">
        <color rgb="FF0000FF"/>
      </bottom>
      <diagonal/>
    </border>
    <border>
      <left style="thin">
        <color rgb="FF0000FF"/>
      </left>
      <right style="thin">
        <color rgb="FF0000FF"/>
      </right>
      <top/>
      <bottom/>
      <diagonal/>
    </border>
    <border>
      <left style="thin">
        <color rgb="FF0000FF"/>
      </left>
      <right style="thin">
        <color rgb="FF0000FF"/>
      </right>
      <top/>
      <bottom style="thin">
        <color rgb="FF0000FF"/>
      </bottom>
      <diagonal/>
    </border>
    <border>
      <left style="thin">
        <color rgb="FFFF0000"/>
      </left>
      <right style="thin">
        <color rgb="FFFF0000"/>
      </right>
      <top style="thin">
        <color rgb="FFFF0000"/>
      </top>
      <bottom style="hair">
        <color rgb="FFFF0000"/>
      </bottom>
      <diagonal/>
    </border>
    <border>
      <left style="thin">
        <color rgb="FFFF0000"/>
      </left>
      <right style="thin">
        <color rgb="FFFF0000"/>
      </right>
      <top/>
      <bottom/>
      <diagonal/>
    </border>
    <border>
      <left style="thin">
        <color rgb="FFFF0000"/>
      </left>
      <right style="thin">
        <color rgb="FFFF0000"/>
      </right>
      <top style="hair">
        <color rgb="FFFF0000"/>
      </top>
      <bottom style="thin">
        <color rgb="FFFF0000"/>
      </bottom>
      <diagonal/>
    </border>
    <border>
      <left style="thin">
        <color indexed="64"/>
      </left>
      <right style="thin">
        <color indexed="64"/>
      </right>
      <top/>
      <bottom/>
      <diagonal/>
    </border>
    <border>
      <left/>
      <right style="medium">
        <color indexed="64"/>
      </right>
      <top style="thin">
        <color indexed="64"/>
      </top>
      <bottom style="medium">
        <color indexed="64"/>
      </bottom>
      <diagonal/>
    </border>
  </borders>
  <cellStyleXfs count="3">
    <xf numFmtId="0" fontId="0" fillId="0" borderId="0">
      <alignment vertical="center"/>
    </xf>
    <xf numFmtId="0" fontId="6" fillId="0" borderId="0">
      <alignment vertical="center"/>
    </xf>
    <xf numFmtId="0" fontId="3" fillId="0" borderId="0"/>
  </cellStyleXfs>
  <cellXfs count="205">
    <xf numFmtId="0" fontId="0" fillId="0" borderId="0" xfId="0">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7" fillId="0" borderId="0" xfId="0" applyFont="1" applyAlignment="1">
      <alignment vertical="center" wrapText="1"/>
    </xf>
    <xf numFmtId="0" fontId="7" fillId="0" borderId="0" xfId="0" applyFont="1" applyAlignment="1">
      <alignment horizontal="center" vertical="center"/>
    </xf>
    <xf numFmtId="0" fontId="11" fillId="0" borderId="40" xfId="0" applyFont="1" applyBorder="1" applyAlignment="1">
      <alignment vertical="top"/>
    </xf>
    <xf numFmtId="0" fontId="11" fillId="0" borderId="0" xfId="0" applyFont="1" applyAlignment="1">
      <alignment vertical="top"/>
    </xf>
    <xf numFmtId="0" fontId="13" fillId="0" borderId="0" xfId="0" applyFont="1" applyAlignment="1">
      <alignment vertical="center" wrapText="1"/>
    </xf>
    <xf numFmtId="0" fontId="13" fillId="0" borderId="0" xfId="0" applyFont="1" applyAlignment="1">
      <alignment horizontal="center" vertical="center"/>
    </xf>
    <xf numFmtId="0" fontId="15" fillId="0" borderId="0" xfId="0" applyFont="1" applyAlignment="1">
      <alignment horizontal="left"/>
    </xf>
    <xf numFmtId="0" fontId="13" fillId="0" borderId="0" xfId="0" applyFont="1">
      <alignment vertical="center"/>
    </xf>
    <xf numFmtId="0" fontId="16" fillId="0" borderId="0" xfId="0" applyFont="1">
      <alignment vertical="center"/>
    </xf>
    <xf numFmtId="0" fontId="7" fillId="0" borderId="15" xfId="0" applyFont="1" applyBorder="1" applyAlignment="1">
      <alignment horizontal="center"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9" fillId="0" borderId="0" xfId="0" applyFont="1" applyAlignment="1">
      <alignment horizontal="center" vertical="center"/>
    </xf>
    <xf numFmtId="0" fontId="7" fillId="0" borderId="43" xfId="0" applyFont="1" applyBorder="1" applyAlignment="1">
      <alignment horizontal="center" vertical="center"/>
    </xf>
    <xf numFmtId="0" fontId="7" fillId="0" borderId="17" xfId="0" applyFont="1" applyBorder="1" applyAlignment="1">
      <alignment horizontal="center" vertical="center"/>
    </xf>
    <xf numFmtId="176" fontId="7" fillId="0" borderId="5" xfId="0" applyNumberFormat="1" applyFont="1" applyBorder="1" applyAlignment="1">
      <alignment horizontal="center" vertical="center"/>
    </xf>
    <xf numFmtId="5" fontId="7" fillId="11" borderId="43" xfId="0" applyNumberFormat="1" applyFont="1" applyFill="1" applyBorder="1" applyAlignment="1" applyProtection="1">
      <alignment horizontal="center" vertical="center"/>
      <protection locked="0"/>
    </xf>
    <xf numFmtId="5" fontId="7" fillId="11" borderId="18" xfId="0" applyNumberFormat="1" applyFont="1" applyFill="1" applyBorder="1" applyAlignment="1" applyProtection="1">
      <alignment horizontal="center" vertical="center"/>
      <protection locked="0"/>
    </xf>
    <xf numFmtId="176" fontId="7" fillId="0" borderId="17" xfId="0" applyNumberFormat="1" applyFont="1" applyBorder="1" applyAlignment="1">
      <alignment horizontal="center" vertical="center"/>
    </xf>
    <xf numFmtId="0" fontId="17" fillId="0" borderId="0" xfId="0" applyFont="1">
      <alignment vertical="center"/>
    </xf>
    <xf numFmtId="0" fontId="10" fillId="0" borderId="0" xfId="0" applyFont="1" applyAlignment="1">
      <alignment horizontal="left" vertical="center"/>
    </xf>
    <xf numFmtId="0" fontId="7" fillId="0" borderId="20" xfId="0" applyFont="1" applyBorder="1">
      <alignment vertical="center"/>
    </xf>
    <xf numFmtId="0" fontId="18" fillId="0" borderId="0" xfId="0" applyFont="1">
      <alignment vertical="center"/>
    </xf>
    <xf numFmtId="0" fontId="7" fillId="0" borderId="18" xfId="0" applyFont="1" applyBorder="1">
      <alignment vertical="center"/>
    </xf>
    <xf numFmtId="0" fontId="8" fillId="9" borderId="62" xfId="0" applyFont="1" applyFill="1" applyBorder="1" applyAlignment="1">
      <alignment horizontal="center" vertical="center" wrapText="1"/>
    </xf>
    <xf numFmtId="0" fontId="9" fillId="0" borderId="0" xfId="0" applyFont="1" applyAlignment="1">
      <alignment horizontal="center" vertical="center" wrapText="1"/>
    </xf>
    <xf numFmtId="0" fontId="8" fillId="10" borderId="63" xfId="0" applyFont="1" applyFill="1" applyBorder="1" applyAlignment="1">
      <alignment horizontal="center" vertical="center"/>
    </xf>
    <xf numFmtId="0" fontId="9" fillId="0" borderId="65" xfId="0" applyFont="1" applyBorder="1" applyAlignment="1">
      <alignment horizontal="left" vertical="center" shrinkToFit="1"/>
    </xf>
    <xf numFmtId="49" fontId="9" fillId="0" borderId="0" xfId="0" applyNumberFormat="1" applyFont="1" applyAlignment="1">
      <alignment horizontal="left" vertical="center" shrinkToFit="1"/>
    </xf>
    <xf numFmtId="0" fontId="9" fillId="0" borderId="69" xfId="0" applyFont="1" applyBorder="1" applyAlignment="1">
      <alignment horizontal="left" vertical="center" shrinkToFit="1"/>
    </xf>
    <xf numFmtId="49" fontId="20" fillId="0" borderId="0" xfId="0" applyNumberFormat="1" applyFont="1" applyAlignment="1">
      <alignment horizontal="center" vertical="center"/>
    </xf>
    <xf numFmtId="0" fontId="7" fillId="3" borderId="8" xfId="0" applyFont="1" applyFill="1" applyBorder="1">
      <alignment vertical="center"/>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9" fillId="0" borderId="66" xfId="0" applyFont="1" applyBorder="1" applyAlignment="1">
      <alignment horizontal="left" vertical="center" shrinkToFit="1"/>
    </xf>
    <xf numFmtId="0" fontId="9" fillId="0" borderId="64" xfId="0" applyFont="1" applyBorder="1" applyAlignment="1">
      <alignment horizontal="left" vertical="center" shrinkToFit="1"/>
    </xf>
    <xf numFmtId="0" fontId="16" fillId="5" borderId="0" xfId="0" applyFont="1" applyFill="1">
      <alignment vertical="center"/>
    </xf>
    <xf numFmtId="49" fontId="21" fillId="0" borderId="0" xfId="0" applyNumberFormat="1" applyFont="1" applyAlignment="1">
      <alignment horizontal="center" vertical="center"/>
    </xf>
    <xf numFmtId="0" fontId="22" fillId="0" borderId="0" xfId="0" applyFont="1">
      <alignment vertical="center"/>
    </xf>
    <xf numFmtId="0" fontId="9" fillId="0" borderId="70" xfId="0" applyFont="1" applyBorder="1" applyAlignment="1">
      <alignment horizontal="left" vertical="center" shrinkToFit="1"/>
    </xf>
    <xf numFmtId="0" fontId="9" fillId="0" borderId="67" xfId="0" applyFont="1" applyBorder="1" applyAlignment="1">
      <alignment horizontal="left" vertical="center" shrinkToFit="1"/>
    </xf>
    <xf numFmtId="0" fontId="9" fillId="12" borderId="69" xfId="0" applyFont="1" applyFill="1" applyBorder="1" applyAlignment="1">
      <alignment horizontal="left" vertical="center" shrinkToFit="1"/>
    </xf>
    <xf numFmtId="0" fontId="9" fillId="13" borderId="65" xfId="0" applyFont="1" applyFill="1" applyBorder="1" applyAlignment="1">
      <alignment horizontal="left" vertical="center" shrinkToFit="1"/>
    </xf>
    <xf numFmtId="0" fontId="9" fillId="12" borderId="64" xfId="0" applyFont="1" applyFill="1" applyBorder="1" applyAlignment="1">
      <alignment horizontal="left" vertical="center" shrinkToFit="1"/>
    </xf>
    <xf numFmtId="0" fontId="9" fillId="13" borderId="66" xfId="0" applyFont="1" applyFill="1" applyBorder="1" applyAlignment="1">
      <alignment horizontal="left" vertical="center" shrinkToFit="1"/>
    </xf>
    <xf numFmtId="49" fontId="7" fillId="0" borderId="0" xfId="0" applyNumberFormat="1" applyFont="1" applyAlignment="1">
      <alignment horizontal="center" vertical="center"/>
    </xf>
    <xf numFmtId="49" fontId="23" fillId="0" borderId="0" xfId="0" applyNumberFormat="1" applyFont="1" applyAlignment="1">
      <alignment horizontal="center" vertical="center"/>
    </xf>
    <xf numFmtId="49" fontId="19" fillId="0" borderId="0" xfId="0" applyNumberFormat="1" applyFont="1" applyAlignment="1">
      <alignment horizontal="center" vertical="center" shrinkToFit="1"/>
    </xf>
    <xf numFmtId="0" fontId="9" fillId="12" borderId="71" xfId="0" applyFont="1" applyFill="1" applyBorder="1" applyAlignment="1">
      <alignment horizontal="left" vertical="center" shrinkToFit="1"/>
    </xf>
    <xf numFmtId="0" fontId="9" fillId="13" borderId="68" xfId="0" applyFont="1" applyFill="1" applyBorder="1" applyAlignment="1">
      <alignment horizontal="left" vertical="center" shrinkToFit="1"/>
    </xf>
    <xf numFmtId="49" fontId="7" fillId="0" borderId="0" xfId="0" applyNumberFormat="1" applyFont="1">
      <alignment vertical="center"/>
    </xf>
    <xf numFmtId="0" fontId="7" fillId="14" borderId="8" xfId="0" applyFont="1" applyFill="1" applyBorder="1">
      <alignment vertical="center"/>
    </xf>
    <xf numFmtId="49" fontId="7" fillId="14" borderId="8" xfId="0" applyNumberFormat="1" applyFont="1" applyFill="1" applyBorder="1">
      <alignment vertical="center"/>
    </xf>
    <xf numFmtId="0" fontId="9" fillId="14" borderId="8" xfId="0" applyFont="1" applyFill="1" applyBorder="1">
      <alignment vertical="center"/>
    </xf>
    <xf numFmtId="49" fontId="7" fillId="14" borderId="8" xfId="0" applyNumberFormat="1" applyFont="1" applyFill="1" applyBorder="1" applyAlignment="1">
      <alignment vertical="center" wrapText="1"/>
    </xf>
    <xf numFmtId="49" fontId="7" fillId="0" borderId="0" xfId="0" applyNumberFormat="1" applyFont="1" applyAlignment="1">
      <alignment vertical="center" wrapText="1"/>
    </xf>
    <xf numFmtId="0" fontId="11" fillId="0" borderId="0" xfId="0" applyFont="1" applyAlignment="1">
      <alignment vertical="top" wrapText="1"/>
    </xf>
    <xf numFmtId="177" fontId="7" fillId="0" borderId="5" xfId="0" applyNumberFormat="1" applyFont="1" applyBorder="1" applyAlignment="1">
      <alignment horizontal="center" vertical="center"/>
    </xf>
    <xf numFmtId="176" fontId="7" fillId="0" borderId="0" xfId="0" applyNumberFormat="1" applyFont="1" applyAlignment="1">
      <alignment horizontal="center" vertical="center"/>
    </xf>
    <xf numFmtId="0" fontId="24" fillId="0" borderId="24" xfId="0" applyFont="1" applyBorder="1" applyAlignment="1">
      <alignment horizontal="center" vertical="center" wrapText="1"/>
    </xf>
    <xf numFmtId="0" fontId="7" fillId="0" borderId="25" xfId="0" applyFont="1" applyBorder="1" applyAlignment="1">
      <alignment vertical="center" wrapText="1"/>
    </xf>
    <xf numFmtId="0" fontId="24" fillId="0" borderId="26" xfId="0" applyFont="1" applyBorder="1" applyAlignment="1">
      <alignment horizontal="center" vertical="center" wrapText="1"/>
    </xf>
    <xf numFmtId="0" fontId="7" fillId="0" borderId="27" xfId="0" applyFont="1" applyBorder="1" applyAlignment="1">
      <alignment vertical="center" wrapText="1"/>
    </xf>
    <xf numFmtId="0" fontId="11" fillId="0" borderId="0" xfId="0" applyFont="1">
      <alignment vertical="center"/>
    </xf>
    <xf numFmtId="0" fontId="24" fillId="0" borderId="0" xfId="0" applyFont="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7" fillId="0" borderId="28" xfId="0" applyFont="1" applyBorder="1" applyProtection="1">
      <alignment vertical="center"/>
      <protection locked="0"/>
    </xf>
    <xf numFmtId="0" fontId="7" fillId="0" borderId="29" xfId="0" applyFont="1" applyBorder="1" applyProtection="1">
      <alignment vertical="center"/>
      <protection locked="0"/>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7" fillId="0" borderId="30" xfId="0" applyFont="1" applyBorder="1" applyAlignment="1" applyProtection="1">
      <alignment horizontal="center" vertical="center"/>
      <protection locked="0"/>
    </xf>
    <xf numFmtId="0" fontId="7" fillId="0" borderId="41" xfId="0" applyFont="1" applyBorder="1" applyProtection="1">
      <alignment vertical="center"/>
      <protection locked="0"/>
    </xf>
    <xf numFmtId="0" fontId="7" fillId="0" borderId="32" xfId="0" applyFont="1" applyBorder="1" applyAlignment="1" applyProtection="1">
      <alignment horizontal="center" vertical="center"/>
      <protection locked="0"/>
    </xf>
    <xf numFmtId="0" fontId="7" fillId="0" borderId="33" xfId="0" applyFont="1" applyBorder="1" applyProtection="1">
      <alignment vertical="center"/>
      <protection locked="0"/>
    </xf>
    <xf numFmtId="0" fontId="7" fillId="0" borderId="22" xfId="0" applyFont="1" applyBorder="1" applyAlignment="1">
      <alignment horizontal="center" vertical="center" wrapText="1"/>
    </xf>
    <xf numFmtId="0" fontId="11" fillId="0" borderId="15" xfId="0" applyFont="1" applyBorder="1" applyAlignment="1">
      <alignment horizontal="center" vertical="center" shrinkToFit="1"/>
    </xf>
    <xf numFmtId="0" fontId="7" fillId="0" borderId="34" xfId="0" applyFont="1" applyBorder="1" applyProtection="1">
      <alignment vertical="center"/>
      <protection locked="0"/>
    </xf>
    <xf numFmtId="0" fontId="7" fillId="0" borderId="35" xfId="0" applyFont="1" applyBorder="1" applyProtection="1">
      <alignment vertical="center"/>
      <protection locked="0"/>
    </xf>
    <xf numFmtId="0" fontId="10" fillId="0" borderId="23" xfId="0" applyFont="1" applyBorder="1" applyAlignment="1">
      <alignment horizontal="center" vertical="center"/>
    </xf>
    <xf numFmtId="0" fontId="7" fillId="0" borderId="36" xfId="0" applyFont="1" applyBorder="1" applyAlignment="1" applyProtection="1">
      <alignment horizontal="center" vertical="center"/>
      <protection locked="0"/>
    </xf>
    <xf numFmtId="0" fontId="7" fillId="0" borderId="42" xfId="0" applyFont="1" applyBorder="1" applyProtection="1">
      <alignment vertical="center"/>
      <protection locked="0"/>
    </xf>
    <xf numFmtId="0" fontId="7" fillId="0" borderId="38" xfId="0" applyFont="1" applyBorder="1" applyAlignment="1" applyProtection="1">
      <alignment horizontal="center" vertical="center"/>
      <protection locked="0"/>
    </xf>
    <xf numFmtId="0" fontId="7" fillId="0" borderId="39" xfId="0" applyFont="1" applyBorder="1" applyProtection="1">
      <alignment vertical="center"/>
      <protection locked="0"/>
    </xf>
    <xf numFmtId="0" fontId="7" fillId="0" borderId="31" xfId="0" applyFont="1" applyBorder="1" applyProtection="1">
      <alignment vertical="center"/>
      <protection locked="0"/>
    </xf>
    <xf numFmtId="0" fontId="7" fillId="0" borderId="37" xfId="0" applyFont="1" applyBorder="1" applyProtection="1">
      <alignment vertical="center"/>
      <protection locked="0"/>
    </xf>
    <xf numFmtId="0" fontId="7" fillId="2" borderId="3" xfId="0" applyFont="1" applyFill="1" applyBorder="1" applyAlignment="1">
      <alignment horizontal="center" vertical="center"/>
    </xf>
    <xf numFmtId="0" fontId="7" fillId="0" borderId="28" xfId="0" applyFont="1" applyBorder="1">
      <alignment vertical="center"/>
    </xf>
    <xf numFmtId="0" fontId="7" fillId="2" borderId="4" xfId="0" applyFont="1" applyFill="1" applyBorder="1" applyAlignment="1">
      <alignment horizontal="center" vertical="center"/>
    </xf>
    <xf numFmtId="0" fontId="7" fillId="0" borderId="29" xfId="0" applyFont="1" applyBorder="1">
      <alignment vertical="center"/>
    </xf>
    <xf numFmtId="0" fontId="7" fillId="0" borderId="30" xfId="0" applyFont="1" applyBorder="1" applyAlignment="1">
      <alignment horizontal="center" vertical="center"/>
    </xf>
    <xf numFmtId="0" fontId="7" fillId="0" borderId="31" xfId="0" applyFont="1" applyBorder="1">
      <alignment vertical="center"/>
    </xf>
    <xf numFmtId="0" fontId="7" fillId="0" borderId="32" xfId="0" applyFont="1" applyBorder="1" applyAlignment="1">
      <alignment horizontal="center" vertical="center"/>
    </xf>
    <xf numFmtId="0" fontId="7" fillId="0" borderId="33" xfId="0" applyFont="1" applyBorder="1">
      <alignment vertical="center"/>
    </xf>
    <xf numFmtId="0" fontId="7"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7" fillId="2" borderId="1" xfId="0" applyFont="1" applyFill="1" applyBorder="1" applyAlignment="1">
      <alignment horizontal="center" vertical="center"/>
    </xf>
    <xf numFmtId="0" fontId="7" fillId="0" borderId="34" xfId="0" applyFont="1" applyBorder="1">
      <alignment vertical="center"/>
    </xf>
    <xf numFmtId="0" fontId="7" fillId="2" borderId="2" xfId="0" applyFont="1" applyFill="1" applyBorder="1" applyAlignment="1">
      <alignment horizontal="center" vertical="center"/>
    </xf>
    <xf numFmtId="0" fontId="7" fillId="0" borderId="35" xfId="0" applyFont="1" applyBorder="1">
      <alignment vertical="center"/>
    </xf>
    <xf numFmtId="0" fontId="10" fillId="4" borderId="16" xfId="0" applyFont="1" applyFill="1" applyBorder="1" applyAlignment="1">
      <alignment horizontal="center" vertical="center"/>
    </xf>
    <xf numFmtId="0" fontId="10" fillId="2" borderId="5" xfId="0" applyFont="1" applyFill="1" applyBorder="1" applyAlignment="1">
      <alignment horizontal="center" vertical="center"/>
    </xf>
    <xf numFmtId="0" fontId="7" fillId="0" borderId="36" xfId="0" applyFont="1" applyBorder="1" applyAlignment="1">
      <alignment horizontal="center" vertical="center"/>
    </xf>
    <xf numFmtId="0" fontId="7" fillId="0" borderId="37" xfId="0" applyFont="1" applyBorder="1">
      <alignment vertical="center"/>
    </xf>
    <xf numFmtId="0" fontId="7" fillId="0" borderId="38" xfId="0" applyFont="1" applyBorder="1" applyAlignment="1">
      <alignment horizontal="center" vertical="center"/>
    </xf>
    <xf numFmtId="0" fontId="7" fillId="0" borderId="39" xfId="0" applyFont="1" applyBorder="1">
      <alignment vertical="center"/>
    </xf>
    <xf numFmtId="0" fontId="7" fillId="0" borderId="0" xfId="0" applyFont="1" applyAlignment="1">
      <alignment horizontal="center" vertical="center" wrapText="1"/>
    </xf>
    <xf numFmtId="0" fontId="7" fillId="3" borderId="20" xfId="0" applyFont="1" applyFill="1" applyBorder="1">
      <alignment vertical="center"/>
    </xf>
    <xf numFmtId="0" fontId="7" fillId="3" borderId="20" xfId="0" applyFont="1" applyFill="1" applyBorder="1" applyAlignment="1">
      <alignment horizontal="center" vertical="center"/>
    </xf>
    <xf numFmtId="0" fontId="7" fillId="3" borderId="21" xfId="0" applyFont="1" applyFill="1" applyBorder="1" applyAlignment="1">
      <alignment horizontal="center" vertical="center"/>
    </xf>
    <xf numFmtId="0" fontId="26" fillId="0" borderId="0" xfId="0" applyFont="1">
      <alignment vertical="center"/>
    </xf>
    <xf numFmtId="0" fontId="26" fillId="0" borderId="0" xfId="0" applyFont="1" applyAlignment="1">
      <alignment horizontal="left" vertical="center"/>
    </xf>
    <xf numFmtId="0" fontId="11" fillId="0" borderId="54" xfId="0" applyFont="1" applyBorder="1" applyAlignment="1">
      <alignment horizontal="center" vertical="center" wrapText="1"/>
    </xf>
    <xf numFmtId="0" fontId="7" fillId="17" borderId="8" xfId="0" applyFont="1" applyFill="1" applyBorder="1" applyProtection="1">
      <alignment vertical="center"/>
      <protection locked="0"/>
    </xf>
    <xf numFmtId="0" fontId="7" fillId="17" borderId="6" xfId="0" applyFont="1" applyFill="1" applyBorder="1" applyProtection="1">
      <alignment vertical="center"/>
      <protection locked="0"/>
    </xf>
    <xf numFmtId="0" fontId="7" fillId="17" borderId="18" xfId="0" applyFont="1" applyFill="1" applyBorder="1" applyProtection="1">
      <alignment vertical="center"/>
      <protection locked="0"/>
    </xf>
    <xf numFmtId="0" fontId="11" fillId="15" borderId="13" xfId="0" applyFont="1" applyFill="1" applyBorder="1" applyAlignment="1">
      <alignment horizontal="center" vertical="center" wrapText="1"/>
    </xf>
    <xf numFmtId="0" fontId="10" fillId="15" borderId="5" xfId="0" applyFont="1" applyFill="1" applyBorder="1" applyAlignment="1" applyProtection="1">
      <alignment horizontal="center" vertical="center"/>
      <protection locked="0"/>
    </xf>
    <xf numFmtId="0" fontId="7" fillId="15" borderId="3" xfId="0" applyFont="1" applyFill="1" applyBorder="1" applyAlignment="1" applyProtection="1">
      <alignment horizontal="center" vertical="center"/>
      <protection locked="0"/>
    </xf>
    <xf numFmtId="0" fontId="7" fillId="15" borderId="1" xfId="0" applyFont="1" applyFill="1" applyBorder="1" applyAlignment="1" applyProtection="1">
      <alignment horizontal="center" vertical="center"/>
      <protection locked="0"/>
    </xf>
    <xf numFmtId="0" fontId="7" fillId="15" borderId="4" xfId="0" applyFont="1" applyFill="1" applyBorder="1" applyAlignment="1" applyProtection="1">
      <alignment horizontal="center" vertical="center"/>
      <protection locked="0"/>
    </xf>
    <xf numFmtId="0" fontId="7" fillId="15" borderId="2" xfId="0" applyFont="1" applyFill="1" applyBorder="1" applyAlignment="1" applyProtection="1">
      <alignment horizontal="center" vertical="center"/>
      <protection locked="0"/>
    </xf>
    <xf numFmtId="0" fontId="11" fillId="16" borderId="13" xfId="0" applyFont="1" applyFill="1" applyBorder="1" applyAlignment="1">
      <alignment horizontal="center" vertical="center" wrapText="1"/>
    </xf>
    <xf numFmtId="0" fontId="10" fillId="16" borderId="5" xfId="0" applyFont="1" applyFill="1" applyBorder="1" applyAlignment="1" applyProtection="1">
      <alignment horizontal="center" vertical="center"/>
      <protection locked="0"/>
    </xf>
    <xf numFmtId="0" fontId="7" fillId="16" borderId="3" xfId="0" applyFont="1" applyFill="1" applyBorder="1" applyAlignment="1" applyProtection="1">
      <alignment horizontal="center" vertical="center"/>
      <protection locked="0"/>
    </xf>
    <xf numFmtId="0" fontId="7" fillId="16" borderId="1" xfId="0" applyFont="1" applyFill="1" applyBorder="1" applyAlignment="1" applyProtection="1">
      <alignment horizontal="center" vertical="center"/>
      <protection locked="0"/>
    </xf>
    <xf numFmtId="0" fontId="7" fillId="16" borderId="4" xfId="0" applyFont="1" applyFill="1" applyBorder="1" applyAlignment="1" applyProtection="1">
      <alignment horizontal="center" vertical="center"/>
      <protection locked="0"/>
    </xf>
    <xf numFmtId="0" fontId="7" fillId="16" borderId="2" xfId="0" applyFont="1" applyFill="1" applyBorder="1" applyAlignment="1" applyProtection="1">
      <alignment horizontal="center" vertical="center"/>
      <protection locked="0"/>
    </xf>
    <xf numFmtId="0" fontId="11" fillId="18" borderId="12" xfId="0" applyFont="1" applyFill="1" applyBorder="1" applyAlignment="1">
      <alignment horizontal="center" vertical="center" wrapText="1"/>
    </xf>
    <xf numFmtId="0" fontId="11" fillId="0" borderId="12" xfId="0" applyFont="1" applyBorder="1" applyAlignment="1">
      <alignment horizontal="center" vertical="center" wrapText="1"/>
    </xf>
    <xf numFmtId="0" fontId="7" fillId="17" borderId="8" xfId="0" applyFont="1" applyFill="1" applyBorder="1" applyAlignment="1" applyProtection="1">
      <alignment horizontal="center" vertical="center" shrinkToFit="1"/>
      <protection locked="0"/>
    </xf>
    <xf numFmtId="0" fontId="7" fillId="17" borderId="9" xfId="0" applyFont="1" applyFill="1" applyBorder="1" applyAlignment="1" applyProtection="1">
      <alignment horizontal="center" vertical="center" shrinkToFit="1"/>
      <protection locked="0"/>
    </xf>
    <xf numFmtId="0" fontId="7" fillId="17" borderId="6" xfId="0" applyFont="1" applyFill="1" applyBorder="1" applyAlignment="1" applyProtection="1">
      <alignment horizontal="center" vertical="center" shrinkToFit="1"/>
      <protection locked="0"/>
    </xf>
    <xf numFmtId="0" fontId="7" fillId="17" borderId="7" xfId="0" applyFont="1" applyFill="1" applyBorder="1" applyAlignment="1" applyProtection="1">
      <alignment horizontal="center" vertical="center" shrinkToFit="1"/>
      <protection locked="0"/>
    </xf>
    <xf numFmtId="0" fontId="7" fillId="17" borderId="18" xfId="0" applyFont="1" applyFill="1" applyBorder="1" applyAlignment="1" applyProtection="1">
      <alignment horizontal="center" vertical="center" shrinkToFit="1"/>
      <protection locked="0"/>
    </xf>
    <xf numFmtId="0" fontId="7" fillId="17" borderId="17" xfId="0" applyFont="1" applyFill="1" applyBorder="1" applyAlignment="1" applyProtection="1">
      <alignment horizontal="center" vertical="center" shrinkToFit="1"/>
      <protection locked="0"/>
    </xf>
    <xf numFmtId="0" fontId="7" fillId="0" borderId="6" xfId="0" applyFont="1" applyBorder="1" applyAlignment="1">
      <alignment horizontal="center" vertical="center"/>
    </xf>
    <xf numFmtId="0" fontId="27" fillId="0" borderId="50" xfId="0" applyFont="1" applyBorder="1" applyAlignment="1" applyProtection="1">
      <alignment vertical="center" wrapText="1"/>
      <protection locked="0"/>
    </xf>
    <xf numFmtId="0" fontId="7" fillId="0" borderId="18" xfId="0" applyFont="1" applyBorder="1" applyAlignment="1">
      <alignment horizontal="center" vertical="center"/>
    </xf>
    <xf numFmtId="0" fontId="25" fillId="6" borderId="0" xfId="0" applyFont="1" applyFill="1" applyAlignment="1">
      <alignment horizontal="left" vertical="center"/>
    </xf>
    <xf numFmtId="0" fontId="26" fillId="7" borderId="0" xfId="0" applyFont="1" applyFill="1" applyAlignment="1">
      <alignment horizontal="left" vertical="center"/>
    </xf>
    <xf numFmtId="0" fontId="7" fillId="0" borderId="44" xfId="0" applyFont="1" applyBorder="1" applyAlignment="1">
      <alignment horizontal="center" vertical="center"/>
    </xf>
    <xf numFmtId="0" fontId="7" fillId="17" borderId="8" xfId="0" applyFont="1" applyFill="1" applyBorder="1" applyAlignment="1" applyProtection="1">
      <alignment horizontal="center" vertical="center"/>
      <protection locked="0"/>
    </xf>
    <xf numFmtId="0" fontId="7" fillId="0" borderId="43" xfId="0" applyFont="1" applyBorder="1" applyAlignment="1">
      <alignment horizontal="center" vertical="center"/>
    </xf>
    <xf numFmtId="0" fontId="7" fillId="17" borderId="18" xfId="0" applyFont="1" applyFill="1" applyBorder="1" applyAlignment="1" applyProtection="1">
      <alignment horizontal="center" vertical="center"/>
      <protection locked="0"/>
    </xf>
    <xf numFmtId="0" fontId="7" fillId="0" borderId="46" xfId="0" applyFont="1" applyBorder="1" applyAlignment="1">
      <alignment horizontal="center" vertical="center"/>
    </xf>
    <xf numFmtId="0" fontId="7" fillId="17" borderId="6" xfId="0" applyFont="1" applyFill="1" applyBorder="1" applyAlignment="1" applyProtection="1">
      <alignment horizontal="center" vertical="center"/>
      <protection locked="0"/>
    </xf>
    <xf numFmtId="0" fontId="7" fillId="3" borderId="20" xfId="0" applyFont="1" applyFill="1" applyBorder="1" applyAlignment="1">
      <alignment horizontal="center" vertical="center"/>
    </xf>
    <xf numFmtId="0" fontId="7" fillId="3" borderId="8" xfId="0" applyFont="1" applyFill="1" applyBorder="1" applyAlignment="1">
      <alignment horizontal="center" vertical="center"/>
    </xf>
    <xf numFmtId="0" fontId="7" fillId="0" borderId="0" xfId="0" applyFont="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8" borderId="45" xfId="0" applyFont="1" applyFill="1" applyBorder="1" applyAlignment="1">
      <alignment horizontal="center" vertical="center" shrinkToFit="1"/>
    </xf>
    <xf numFmtId="0" fontId="7" fillId="0" borderId="46" xfId="0" applyFont="1" applyBorder="1" applyAlignment="1">
      <alignment horizontal="center" vertical="center" wrapText="1"/>
    </xf>
    <xf numFmtId="0" fontId="7" fillId="17" borderId="47" xfId="0" applyFont="1" applyFill="1" applyBorder="1" applyAlignment="1" applyProtection="1">
      <alignment horizontal="left" vertical="center"/>
      <protection locked="0"/>
    </xf>
    <xf numFmtId="0" fontId="7" fillId="17" borderId="48" xfId="0" applyFont="1" applyFill="1" applyBorder="1" applyAlignment="1" applyProtection="1">
      <alignment horizontal="left" vertical="center"/>
      <protection locked="0"/>
    </xf>
    <xf numFmtId="0" fontId="7" fillId="0" borderId="49" xfId="0" applyFont="1" applyBorder="1" applyAlignment="1">
      <alignment horizontal="center" vertical="center"/>
    </xf>
    <xf numFmtId="0" fontId="7" fillId="0" borderId="13" xfId="0" applyFont="1" applyBorder="1" applyAlignment="1">
      <alignment horizontal="center" vertical="center"/>
    </xf>
    <xf numFmtId="0" fontId="10" fillId="0" borderId="19" xfId="0" applyFont="1" applyBorder="1" applyAlignment="1">
      <alignment horizontal="center" vertical="center" wrapText="1"/>
    </xf>
    <xf numFmtId="0" fontId="10" fillId="0" borderId="21"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wrapText="1"/>
    </xf>
    <xf numFmtId="0" fontId="7" fillId="0" borderId="18" xfId="0" applyFont="1" applyBorder="1" applyAlignment="1">
      <alignment horizontal="center" vertical="center"/>
    </xf>
    <xf numFmtId="0" fontId="7" fillId="0" borderId="18" xfId="0" applyFont="1" applyBorder="1" applyAlignment="1">
      <alignment horizontal="center" vertical="center" shrinkToFit="1"/>
    </xf>
    <xf numFmtId="0" fontId="7" fillId="0" borderId="17" xfId="0" applyFont="1" applyBorder="1" applyAlignment="1">
      <alignment horizontal="center" vertical="center" shrinkToFit="1"/>
    </xf>
    <xf numFmtId="0" fontId="7" fillId="17" borderId="18" xfId="0" applyFont="1" applyFill="1" applyBorder="1" applyAlignment="1" applyProtection="1">
      <alignment horizontal="left" vertical="center"/>
      <protection locked="0"/>
    </xf>
    <xf numFmtId="0" fontId="7" fillId="17" borderId="17" xfId="0" applyFont="1" applyFill="1" applyBorder="1" applyAlignment="1" applyProtection="1">
      <alignment horizontal="left" vertical="center"/>
      <protection locked="0"/>
    </xf>
    <xf numFmtId="0" fontId="10" fillId="0" borderId="11" xfId="0" applyFont="1" applyBorder="1" applyAlignment="1">
      <alignment vertical="center" shrinkToFit="1"/>
    </xf>
    <xf numFmtId="0" fontId="7" fillId="0" borderId="23" xfId="0" applyFont="1" applyBorder="1" applyAlignment="1">
      <alignment horizontal="center" vertical="center"/>
    </xf>
    <xf numFmtId="0" fontId="7" fillId="0" borderId="51" xfId="0" applyFont="1" applyBorder="1" applyAlignment="1">
      <alignment horizontal="center" vertical="center"/>
    </xf>
    <xf numFmtId="0" fontId="7" fillId="0" borderId="52" xfId="0" applyFont="1" applyBorder="1" applyAlignment="1">
      <alignment horizontal="center" vertical="center"/>
    </xf>
    <xf numFmtId="0" fontId="7" fillId="0" borderId="53" xfId="0" applyFont="1" applyBorder="1" applyAlignment="1">
      <alignment horizontal="center" vertical="center"/>
    </xf>
    <xf numFmtId="0" fontId="7" fillId="0" borderId="54" xfId="0" applyFont="1" applyBorder="1" applyAlignment="1">
      <alignment horizontal="center" vertical="center"/>
    </xf>
    <xf numFmtId="0" fontId="14" fillId="0" borderId="47" xfId="0" applyFont="1" applyBorder="1" applyAlignment="1">
      <alignment horizontal="center" vertical="center"/>
    </xf>
    <xf numFmtId="0" fontId="14" fillId="0" borderId="55" xfId="0" applyFont="1" applyBorder="1" applyAlignment="1">
      <alignment horizontal="center" vertical="center"/>
    </xf>
    <xf numFmtId="0" fontId="14" fillId="0" borderId="56" xfId="0" applyFont="1" applyBorder="1" applyAlignment="1">
      <alignment horizontal="center" vertical="center"/>
    </xf>
    <xf numFmtId="0" fontId="7" fillId="17" borderId="55" xfId="0" applyFont="1" applyFill="1" applyBorder="1" applyAlignment="1" applyProtection="1">
      <alignment horizontal="center" vertical="center"/>
      <protection locked="0"/>
    </xf>
    <xf numFmtId="0" fontId="7" fillId="17" borderId="48" xfId="0" applyFont="1" applyFill="1" applyBorder="1" applyAlignment="1" applyProtection="1">
      <alignment horizontal="center" vertical="center"/>
      <protection locked="0"/>
    </xf>
    <xf numFmtId="0" fontId="7" fillId="17" borderId="8" xfId="0" applyFont="1" applyFill="1" applyBorder="1" applyProtection="1">
      <alignment vertical="center"/>
      <protection locked="0"/>
    </xf>
    <xf numFmtId="0" fontId="7" fillId="17" borderId="57" xfId="0" applyFont="1" applyFill="1" applyBorder="1" applyAlignment="1" applyProtection="1">
      <alignment horizontal="center" vertical="center"/>
      <protection locked="0"/>
    </xf>
    <xf numFmtId="0" fontId="7" fillId="0" borderId="58" xfId="0" applyFont="1" applyBorder="1" applyAlignment="1">
      <alignment horizontal="center" vertical="center"/>
    </xf>
    <xf numFmtId="0" fontId="7" fillId="0" borderId="59" xfId="0" applyFont="1" applyBorder="1" applyAlignment="1">
      <alignment horizontal="center" vertical="center"/>
    </xf>
    <xf numFmtId="0" fontId="7" fillId="3" borderId="58"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19" xfId="0" applyFont="1" applyFill="1" applyBorder="1" applyAlignment="1">
      <alignment horizontal="center" vertical="center"/>
    </xf>
    <xf numFmtId="0" fontId="7" fillId="3" borderId="44" xfId="0" applyFont="1" applyFill="1" applyBorder="1" applyAlignment="1">
      <alignment horizontal="center" vertical="center"/>
    </xf>
    <xf numFmtId="0" fontId="7" fillId="17" borderId="72" xfId="0" applyFont="1" applyFill="1" applyBorder="1" applyAlignment="1" applyProtection="1">
      <alignment horizontal="center" vertical="center"/>
      <protection locked="0"/>
    </xf>
    <xf numFmtId="0" fontId="11" fillId="6" borderId="60" xfId="0" applyFont="1" applyFill="1" applyBorder="1" applyAlignment="1">
      <alignment horizontal="left" vertical="top" wrapText="1"/>
    </xf>
    <xf numFmtId="0" fontId="11" fillId="6" borderId="11" xfId="0" applyFont="1" applyFill="1" applyBorder="1" applyAlignment="1">
      <alignment horizontal="left" vertical="top" wrapText="1"/>
    </xf>
    <xf numFmtId="0" fontId="11" fillId="6" borderId="22" xfId="0" applyFont="1" applyFill="1" applyBorder="1" applyAlignment="1">
      <alignment horizontal="left" vertical="top" wrapText="1"/>
    </xf>
    <xf numFmtId="0" fontId="11" fillId="6" borderId="40" xfId="0" applyFont="1" applyFill="1" applyBorder="1" applyAlignment="1">
      <alignment horizontal="left" vertical="top" wrapText="1"/>
    </xf>
    <xf numFmtId="0" fontId="11" fillId="6" borderId="0" xfId="0" applyFont="1" applyFill="1" applyAlignment="1">
      <alignment horizontal="left" vertical="top" wrapText="1"/>
    </xf>
    <xf numFmtId="0" fontId="11" fillId="6" borderId="23" xfId="0" applyFont="1" applyFill="1" applyBorder="1" applyAlignment="1">
      <alignment horizontal="left" vertical="top" wrapText="1"/>
    </xf>
    <xf numFmtId="0" fontId="11" fillId="6" borderId="61" xfId="0" applyFont="1" applyFill="1" applyBorder="1" applyAlignment="1">
      <alignment horizontal="left" vertical="top" wrapText="1"/>
    </xf>
    <xf numFmtId="0" fontId="11" fillId="6" borderId="49" xfId="0" applyFont="1" applyFill="1" applyBorder="1" applyAlignment="1">
      <alignment horizontal="left" vertical="top" wrapText="1"/>
    </xf>
    <xf numFmtId="0" fontId="11" fillId="6" borderId="13" xfId="0" applyFont="1" applyFill="1" applyBorder="1" applyAlignment="1">
      <alignment horizontal="left" vertical="top" wrapText="1"/>
    </xf>
    <xf numFmtId="0" fontId="7" fillId="0" borderId="0" xfId="0" applyFont="1" applyAlignment="1">
      <alignment horizontal="right" vertical="center"/>
    </xf>
    <xf numFmtId="0" fontId="7" fillId="0" borderId="14" xfId="0" applyFont="1" applyBorder="1" applyAlignment="1">
      <alignment horizontal="center" vertical="center"/>
    </xf>
    <xf numFmtId="0" fontId="28" fillId="0" borderId="16" xfId="0" applyFont="1" applyBorder="1" applyAlignment="1">
      <alignment horizontal="center" vertical="center"/>
    </xf>
    <xf numFmtId="0" fontId="28" fillId="0" borderId="73" xfId="0" applyFont="1" applyBorder="1" applyAlignment="1">
      <alignment horizontal="center" vertical="center"/>
    </xf>
  </cellXfs>
  <cellStyles count="3">
    <cellStyle name="標準" xfId="0" builtinId="0"/>
    <cellStyle name="標準 2" xfId="1" xr:uid="{00000000-0005-0000-0000-000001000000}"/>
    <cellStyle name="標準 3" xfId="2" xr:uid="{00000000-0005-0000-0000-000002000000}"/>
  </cellStyles>
  <dxfs count="13">
    <dxf>
      <fill>
        <patternFill>
          <bgColor rgb="FFCCFFFF"/>
        </patternFill>
      </fill>
    </dxf>
    <dxf>
      <fill>
        <patternFill>
          <bgColor rgb="FFFFCCFF"/>
        </patternFill>
      </fill>
    </dxf>
    <dxf>
      <fill>
        <patternFill>
          <bgColor rgb="FFFFC7CE"/>
        </patternFill>
      </fill>
    </dxf>
    <dxf>
      <font>
        <b/>
        <i val="0"/>
      </font>
      <fill>
        <patternFill>
          <bgColor rgb="FFFFFF00"/>
        </patternFill>
      </fill>
    </dxf>
    <dxf>
      <font>
        <b/>
        <i val="0"/>
      </font>
      <fill>
        <patternFill>
          <bgColor rgb="FFFF0000"/>
        </patternFill>
      </fill>
    </dxf>
    <dxf>
      <fill>
        <patternFill>
          <bgColor rgb="FFFFC7CE"/>
        </patternFill>
      </fill>
    </dxf>
    <dxf>
      <font>
        <b/>
        <i val="0"/>
      </font>
      <fill>
        <patternFill>
          <bgColor rgb="FFFFFF00"/>
        </patternFill>
      </fill>
    </dxf>
    <dxf>
      <fill>
        <patternFill>
          <bgColor rgb="FFFFC7CE"/>
        </patternFill>
      </fill>
    </dxf>
    <dxf>
      <fill>
        <patternFill>
          <bgColor rgb="FFFF0000"/>
        </patternFill>
      </fill>
    </dxf>
    <dxf>
      <fill>
        <patternFill>
          <bgColor rgb="FFCCFFFF"/>
        </patternFill>
      </fill>
    </dxf>
    <dxf>
      <fill>
        <patternFill>
          <bgColor rgb="FFFFCCFF"/>
        </patternFill>
      </fill>
    </dxf>
    <dxf>
      <fill>
        <patternFill>
          <bgColor rgb="FFCCFFFF"/>
        </patternFill>
      </fill>
    </dxf>
    <dxf>
      <fill>
        <patternFill>
          <bgColor rgb="FFFFCCFF"/>
        </patternFill>
      </fill>
    </dxf>
  </dxfs>
  <tableStyles count="0" defaultTableStyle="TableStyleMedium9" defaultPivotStyle="PivotStyleLight16"/>
  <colors>
    <mruColors>
      <color rgb="FF66FFFF"/>
      <color rgb="FFFFCCFF"/>
      <color rgb="FFCCFFFF"/>
      <color rgb="FFCCFFCC"/>
      <color rgb="FFCCCC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53975</xdr:colOff>
      <xdr:row>6</xdr:row>
      <xdr:rowOff>95250</xdr:rowOff>
    </xdr:from>
    <xdr:to>
      <xdr:col>16</xdr:col>
      <xdr:colOff>530225</xdr:colOff>
      <xdr:row>11</xdr:row>
      <xdr:rowOff>63500</xdr:rowOff>
    </xdr:to>
    <xdr:sp macro="" textlink="">
      <xdr:nvSpPr>
        <xdr:cNvPr id="3" name="吹き出し: 折線 2">
          <a:extLst>
            <a:ext uri="{FF2B5EF4-FFF2-40B4-BE49-F238E27FC236}">
              <a16:creationId xmlns:a16="http://schemas.microsoft.com/office/drawing/2014/main" id="{6BE91ECC-C3BB-456E-B03D-5329813DFF79}"/>
            </a:ext>
          </a:extLst>
        </xdr:cNvPr>
        <xdr:cNvSpPr/>
      </xdr:nvSpPr>
      <xdr:spPr>
        <a:xfrm>
          <a:off x="7721600" y="1876425"/>
          <a:ext cx="3009900" cy="1416050"/>
        </a:xfrm>
        <a:prstGeom prst="borderCallout2">
          <a:avLst>
            <a:gd name="adj1" fmla="val 18750"/>
            <a:gd name="adj2" fmla="val -8333"/>
            <a:gd name="adj3" fmla="val 18750"/>
            <a:gd name="adj4" fmla="val -16667"/>
            <a:gd name="adj5" fmla="val 158446"/>
            <a:gd name="adj6" fmla="val -86667"/>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公認最高記録は各校の責任で正確にお願いします。曖昧そうな記録</a:t>
          </a:r>
          <a:r>
            <a:rPr kumimoji="1" lang="en-US" altLang="ja-JP" sz="1100">
              <a:solidFill>
                <a:sysClr val="windowText" lastClr="000000"/>
              </a:solidFill>
            </a:rPr>
            <a:t>(</a:t>
          </a:r>
          <a:r>
            <a:rPr kumimoji="1" lang="ja-JP" altLang="en-US" sz="1100">
              <a:solidFill>
                <a:sysClr val="windowText" lastClr="000000"/>
              </a:solidFill>
            </a:rPr>
            <a:t>例：記録の全てがキリの良い数字など</a:t>
          </a:r>
          <a:r>
            <a:rPr kumimoji="1" lang="en-US" altLang="ja-JP" sz="1100">
              <a:solidFill>
                <a:sysClr val="windowText" lastClr="000000"/>
              </a:solidFill>
            </a:rPr>
            <a:t>)</a:t>
          </a:r>
          <a:r>
            <a:rPr kumimoji="1" lang="ja-JP" altLang="en-US" sz="1100">
              <a:solidFill>
                <a:sysClr val="windowText" lastClr="000000"/>
              </a:solidFill>
            </a:rPr>
            <a:t>は結局全て調べ直して訂正しています。</a:t>
          </a:r>
          <a:endParaRPr kumimoji="1" lang="en-US" altLang="ja-JP" sz="1100">
            <a:solidFill>
              <a:sysClr val="windowText" lastClr="000000"/>
            </a:solidFill>
          </a:endParaRPr>
        </a:p>
        <a:p>
          <a:pPr algn="l"/>
          <a:r>
            <a:rPr kumimoji="1" lang="ja-JP" altLang="en-US" sz="1100">
              <a:solidFill>
                <a:sysClr val="windowText" lastClr="000000"/>
              </a:solidFill>
            </a:rPr>
            <a:t>公認記録がない場合は未記入でお願いします。県内の他の大会とは異なります。</a:t>
          </a:r>
          <a:r>
            <a:rPr kumimoji="1" lang="ja-JP" altLang="en-US" sz="1100" b="1">
              <a:solidFill>
                <a:srgbClr val="FF0000"/>
              </a:solidFill>
            </a:rPr>
            <a:t>決して目標記録を記入しないでください。</a:t>
          </a:r>
        </a:p>
      </xdr:txBody>
    </xdr:sp>
    <xdr:clientData/>
  </xdr:twoCellAnchor>
  <xdr:twoCellAnchor>
    <xdr:from>
      <xdr:col>16</xdr:col>
      <xdr:colOff>104774</xdr:colOff>
      <xdr:row>11</xdr:row>
      <xdr:rowOff>250825</xdr:rowOff>
    </xdr:from>
    <xdr:to>
      <xdr:col>19</xdr:col>
      <xdr:colOff>220979</xdr:colOff>
      <xdr:row>13</xdr:row>
      <xdr:rowOff>276225</xdr:rowOff>
    </xdr:to>
    <xdr:sp macro="" textlink="">
      <xdr:nvSpPr>
        <xdr:cNvPr id="7" name="吹き出し: 線 6">
          <a:extLst>
            <a:ext uri="{FF2B5EF4-FFF2-40B4-BE49-F238E27FC236}">
              <a16:creationId xmlns:a16="http://schemas.microsoft.com/office/drawing/2014/main" id="{B36E96AF-8D0F-4BC7-A084-1B4A1FB45C07}"/>
            </a:ext>
          </a:extLst>
        </xdr:cNvPr>
        <xdr:cNvSpPr/>
      </xdr:nvSpPr>
      <xdr:spPr>
        <a:xfrm>
          <a:off x="9271634" y="3466465"/>
          <a:ext cx="1967865" cy="680720"/>
        </a:xfrm>
        <a:prstGeom prst="borderCallout1">
          <a:avLst>
            <a:gd name="adj1" fmla="val 18750"/>
            <a:gd name="adj2" fmla="val -8333"/>
            <a:gd name="adj3" fmla="val 102292"/>
            <a:gd name="adj4" fmla="val -348108"/>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aseline="0">
              <a:solidFill>
                <a:sysClr val="windowText" lastClr="000000"/>
              </a:solidFill>
            </a:rPr>
            <a:t>氏名･</a:t>
          </a:r>
          <a:r>
            <a:rPr kumimoji="1" lang="ja-JP" altLang="en-US" sz="1100" b="1" baseline="0">
              <a:solidFill>
                <a:srgbClr val="FF0000"/>
              </a:solidFill>
            </a:rPr>
            <a:t>ﾌﾘｶﾞﾅ（半角）</a:t>
          </a:r>
          <a:r>
            <a:rPr kumimoji="1" lang="ja-JP" altLang="en-US" sz="1100" baseline="0">
              <a:solidFill>
                <a:sysClr val="windowText" lastClr="000000"/>
              </a:solidFill>
            </a:rPr>
            <a:t>欄は、</a:t>
          </a:r>
          <a:endParaRPr kumimoji="1" lang="en-US" altLang="ja-JP" sz="1100" baseline="0">
            <a:solidFill>
              <a:sysClr val="windowText" lastClr="000000"/>
            </a:solidFill>
          </a:endParaRPr>
        </a:p>
        <a:p>
          <a:pPr algn="l"/>
          <a:r>
            <a:rPr kumimoji="1" lang="ja-JP" altLang="en-US" sz="1100" baseline="0">
              <a:solidFill>
                <a:srgbClr val="FF0000"/>
              </a:solidFill>
            </a:rPr>
            <a:t>姓と名の間に</a:t>
          </a:r>
          <a:r>
            <a:rPr kumimoji="1" lang="ja-JP" altLang="en-US" sz="1100" b="1" baseline="0">
              <a:solidFill>
                <a:srgbClr val="FF0000"/>
              </a:solidFill>
            </a:rPr>
            <a:t>空白１つ（半角）</a:t>
          </a:r>
          <a:r>
            <a:rPr kumimoji="1" lang="ja-JP" altLang="en-US" sz="1100" baseline="0">
              <a:solidFill>
                <a:srgbClr val="FF0000"/>
              </a:solidFill>
            </a:rPr>
            <a:t>を入力</a:t>
          </a:r>
          <a:r>
            <a:rPr kumimoji="1" lang="ja-JP" altLang="en-US" sz="1100" baseline="0">
              <a:solidFill>
                <a:sysClr val="windowText" lastClr="000000"/>
              </a:solidFill>
            </a:rPr>
            <a:t>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2:D23"/>
  <sheetViews>
    <sheetView tabSelected="1" zoomScaleNormal="100" workbookViewId="0"/>
  </sheetViews>
  <sheetFormatPr defaultColWidth="9" defaultRowHeight="15"/>
  <cols>
    <col min="1" max="2" width="4.33203125" style="115" customWidth="1"/>
    <col min="3" max="3" width="92.77734375" style="115" customWidth="1"/>
    <col min="4" max="4" width="4.33203125" style="115" customWidth="1"/>
    <col min="5" max="16384" width="9" style="115"/>
  </cols>
  <sheetData>
    <row r="2" spans="1:4" ht="18.600000000000001">
      <c r="A2" s="144" t="s">
        <v>0</v>
      </c>
      <c r="B2" s="144"/>
      <c r="C2" s="144"/>
    </row>
    <row r="3" spans="1:4">
      <c r="A3" s="116"/>
      <c r="B3" s="116"/>
      <c r="C3" s="116"/>
      <c r="D3" s="116"/>
    </row>
    <row r="4" spans="1:4">
      <c r="B4" s="145" t="s">
        <v>1</v>
      </c>
      <c r="C4" s="145"/>
    </row>
    <row r="5" spans="1:4">
      <c r="C5" s="115" t="s">
        <v>2</v>
      </c>
    </row>
    <row r="6" spans="1:4">
      <c r="C6" s="115" t="s">
        <v>3</v>
      </c>
    </row>
    <row r="7" spans="1:4">
      <c r="C7" s="115" t="s">
        <v>213</v>
      </c>
    </row>
    <row r="8" spans="1:4">
      <c r="C8" s="115" t="s">
        <v>4</v>
      </c>
    </row>
    <row r="9" spans="1:4">
      <c r="C9" s="115" t="s">
        <v>5</v>
      </c>
    </row>
    <row r="10" spans="1:4">
      <c r="C10" s="115" t="s">
        <v>6</v>
      </c>
    </row>
    <row r="11" spans="1:4">
      <c r="C11" s="115" t="s">
        <v>215</v>
      </c>
    </row>
    <row r="12" spans="1:4">
      <c r="C12" s="115" t="s">
        <v>7</v>
      </c>
    </row>
    <row r="13" spans="1:4">
      <c r="B13" s="145" t="s">
        <v>8</v>
      </c>
      <c r="C13" s="145"/>
    </row>
    <row r="14" spans="1:4">
      <c r="C14" s="115" t="s">
        <v>9</v>
      </c>
    </row>
    <row r="15" spans="1:4">
      <c r="C15" s="115" t="s">
        <v>10</v>
      </c>
    </row>
    <row r="16" spans="1:4">
      <c r="C16" s="115" t="s">
        <v>11</v>
      </c>
    </row>
    <row r="17" spans="2:3">
      <c r="C17" s="115" t="s">
        <v>12</v>
      </c>
    </row>
    <row r="18" spans="2:3">
      <c r="C18" s="115" t="s">
        <v>13</v>
      </c>
    </row>
    <row r="19" spans="2:3">
      <c r="B19" s="115" t="s">
        <v>14</v>
      </c>
      <c r="C19" s="115" t="s">
        <v>15</v>
      </c>
    </row>
    <row r="20" spans="2:3">
      <c r="C20" s="115" t="s">
        <v>16</v>
      </c>
    </row>
    <row r="21" spans="2:3">
      <c r="C21" s="115" t="s">
        <v>17</v>
      </c>
    </row>
    <row r="22" spans="2:3">
      <c r="C22" s="115" t="s">
        <v>18</v>
      </c>
    </row>
    <row r="23" spans="2:3">
      <c r="C23" s="115" t="s">
        <v>19</v>
      </c>
    </row>
  </sheetData>
  <sheetProtection algorithmName="SHA-512" hashValue="keLxi9qVW/auzmM67AC6b696OJGsuGmr16R5dWeqWe+iOjUsVqe8MQUYOTe/MHlsu1IPvLdeCEdIkZPuBrTP+w==" saltValue="m0lZZR31gGwSwgnzTh9Ufw==" spinCount="100000" sheet="1"/>
  <mergeCells count="3">
    <mergeCell ref="A2:C2"/>
    <mergeCell ref="B4:C4"/>
    <mergeCell ref="B13:C13"/>
  </mergeCells>
  <phoneticPr fontId="5"/>
  <printOptions horizontalCentered="1"/>
  <pageMargins left="0.19685039370078741" right="0.19685039370078741" top="0.59055118110236227" bottom="0.59055118110236227" header="0" footer="0"/>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rgb="FFFFFF00"/>
  </sheetPr>
  <dimension ref="A1:AC117"/>
  <sheetViews>
    <sheetView zoomScaleNormal="100" workbookViewId="0">
      <selection activeCell="B1" sqref="B1:F1"/>
    </sheetView>
  </sheetViews>
  <sheetFormatPr defaultColWidth="9" defaultRowHeight="15"/>
  <cols>
    <col min="1" max="1" width="3.21875" style="1" customWidth="1"/>
    <col min="2" max="2" width="7.44140625" style="5" customWidth="1"/>
    <col min="3" max="3" width="8.6640625" style="5" customWidth="1"/>
    <col min="4" max="4" width="10" style="1" customWidth="1"/>
    <col min="5" max="5" width="16.88671875" style="1" customWidth="1"/>
    <col min="6" max="6" width="9.44140625" style="5" customWidth="1"/>
    <col min="7" max="9" width="13.88671875" style="5" customWidth="1"/>
    <col min="10" max="10" width="3.21875" style="2" customWidth="1"/>
    <col min="11" max="12" width="23.109375" style="3" hidden="1" customWidth="1"/>
    <col min="13" max="13" width="13.6640625" style="3" hidden="1" customWidth="1"/>
    <col min="14" max="14" width="15.44140625" style="1" customWidth="1"/>
    <col min="15" max="15" width="2.21875" style="5" customWidth="1"/>
    <col min="16" max="16" width="15.44140625" style="5" customWidth="1"/>
    <col min="17" max="20" width="9" style="5"/>
    <col min="21" max="27" width="7.44140625" style="1" customWidth="1"/>
    <col min="28" max="16384" width="9" style="1"/>
  </cols>
  <sheetData>
    <row r="1" spans="1:29" ht="25.5" customHeight="1" thickBot="1">
      <c r="B1" s="157" t="s">
        <v>214</v>
      </c>
      <c r="C1" s="157"/>
      <c r="D1" s="157"/>
      <c r="E1" s="157"/>
      <c r="F1" s="157"/>
      <c r="G1" s="154" t="s">
        <v>20</v>
      </c>
      <c r="H1" s="154"/>
      <c r="I1" s="154"/>
      <c r="N1" s="4"/>
      <c r="O1" s="4"/>
      <c r="P1" s="4"/>
      <c r="Q1" s="4"/>
      <c r="R1" s="4"/>
      <c r="S1" s="4"/>
      <c r="T1" s="4"/>
      <c r="U1" s="4"/>
      <c r="V1" s="4"/>
      <c r="W1" s="4"/>
      <c r="X1" s="4"/>
    </row>
    <row r="2" spans="1:29" ht="6.75" customHeight="1" thickTop="1" thickBot="1">
      <c r="N2" s="4"/>
      <c r="O2" s="4"/>
      <c r="P2" s="4"/>
      <c r="Q2" s="4"/>
      <c r="R2" s="4"/>
      <c r="S2" s="4"/>
      <c r="T2" s="4"/>
      <c r="U2" s="4"/>
      <c r="V2" s="4"/>
      <c r="W2" s="4"/>
      <c r="X2" s="4"/>
    </row>
    <row r="3" spans="1:29" ht="27" customHeight="1">
      <c r="B3" s="154"/>
      <c r="C3" s="173"/>
      <c r="D3" s="174" t="s">
        <v>21</v>
      </c>
      <c r="E3" s="174"/>
      <c r="F3" s="175" t="s">
        <v>189</v>
      </c>
      <c r="G3" s="176"/>
      <c r="H3" s="174" t="s">
        <v>22</v>
      </c>
      <c r="I3" s="177"/>
      <c r="N3" s="192" t="s">
        <v>190</v>
      </c>
      <c r="O3" s="193"/>
      <c r="P3" s="193"/>
      <c r="Q3" s="194"/>
      <c r="R3" s="6"/>
      <c r="S3" s="7"/>
      <c r="T3" s="8"/>
      <c r="U3" s="8"/>
      <c r="V3" s="9"/>
      <c r="W3" s="8"/>
      <c r="X3" s="8"/>
    </row>
    <row r="4" spans="1:29" ht="27" customHeight="1" thickBot="1">
      <c r="B4" s="161"/>
      <c r="C4" s="162"/>
      <c r="D4" s="181"/>
      <c r="E4" s="182"/>
      <c r="F4" s="178" t="str">
        <f>IF(D4="","学校名を選択して下さい",VLOOKUP(D4,K53:M83,2,0))</f>
        <v>学校名を選択して下さい</v>
      </c>
      <c r="G4" s="179"/>
      <c r="H4" s="178" t="str">
        <f>IF(D4="","学校名を選択して下さい",VLOOKUP(D4,K53:M83,3,0))</f>
        <v>学校名を選択して下さい</v>
      </c>
      <c r="I4" s="180"/>
      <c r="N4" s="195"/>
      <c r="O4" s="196"/>
      <c r="P4" s="196"/>
      <c r="Q4" s="197"/>
      <c r="R4" s="6"/>
      <c r="S4" s="7"/>
      <c r="T4" s="4"/>
      <c r="U4" s="4"/>
      <c r="V4" s="4"/>
      <c r="W4" s="4"/>
      <c r="X4" s="8"/>
    </row>
    <row r="5" spans="1:29" ht="27" customHeight="1">
      <c r="B5" s="158" t="s">
        <v>23</v>
      </c>
      <c r="C5" s="141" t="s">
        <v>24</v>
      </c>
      <c r="D5" s="159"/>
      <c r="E5" s="160"/>
      <c r="F5" s="141" t="s">
        <v>25</v>
      </c>
      <c r="G5" s="183"/>
      <c r="H5" s="183"/>
      <c r="I5" s="142" t="s">
        <v>194</v>
      </c>
      <c r="N5" s="195"/>
      <c r="O5" s="196"/>
      <c r="P5" s="196"/>
      <c r="Q5" s="197"/>
      <c r="R5" s="6"/>
      <c r="S5" s="7"/>
      <c r="T5" s="4"/>
      <c r="U5" s="4"/>
      <c r="V5" s="4"/>
      <c r="W5" s="4"/>
      <c r="X5" s="8"/>
    </row>
    <row r="6" spans="1:29" ht="27" customHeight="1" thickBot="1">
      <c r="B6" s="148"/>
      <c r="C6" s="143" t="s">
        <v>26</v>
      </c>
      <c r="D6" s="170"/>
      <c r="E6" s="170"/>
      <c r="F6" s="170"/>
      <c r="G6" s="170"/>
      <c r="H6" s="170"/>
      <c r="I6" s="171"/>
      <c r="N6" s="195"/>
      <c r="O6" s="196"/>
      <c r="P6" s="196"/>
      <c r="Q6" s="197"/>
      <c r="R6" s="6"/>
      <c r="S6" s="7"/>
      <c r="T6" s="4"/>
      <c r="U6" s="4"/>
      <c r="V6" s="4"/>
      <c r="W6" s="4"/>
      <c r="X6" s="8"/>
    </row>
    <row r="7" spans="1:29" ht="27" customHeight="1" thickBot="1">
      <c r="B7" s="172" t="s">
        <v>212</v>
      </c>
      <c r="C7" s="172"/>
      <c r="D7" s="172"/>
      <c r="E7" s="172"/>
      <c r="F7" s="172"/>
      <c r="G7" s="10" t="s">
        <v>27</v>
      </c>
      <c r="H7" s="10"/>
      <c r="N7" s="195"/>
      <c r="O7" s="196"/>
      <c r="P7" s="196"/>
      <c r="Q7" s="197"/>
      <c r="S7" s="9"/>
      <c r="T7" s="9"/>
      <c r="U7" s="9"/>
      <c r="V7" s="9"/>
      <c r="W7" s="9"/>
      <c r="X7" s="11"/>
    </row>
    <row r="8" spans="1:29" ht="27" customHeight="1" thickBot="1">
      <c r="B8" s="163" t="s">
        <v>28</v>
      </c>
      <c r="C8" s="164"/>
      <c r="D8" s="12"/>
      <c r="E8" s="13" t="s">
        <v>29</v>
      </c>
      <c r="G8" s="14" t="s">
        <v>30</v>
      </c>
      <c r="H8" s="15" t="s">
        <v>31</v>
      </c>
      <c r="I8" s="16" t="s">
        <v>32</v>
      </c>
      <c r="N8" s="198"/>
      <c r="O8" s="199"/>
      <c r="P8" s="199"/>
      <c r="Q8" s="200"/>
      <c r="S8" s="9"/>
      <c r="T8" s="9"/>
      <c r="U8" s="17"/>
      <c r="V8" s="17"/>
      <c r="W8" s="17"/>
      <c r="X8" s="3"/>
      <c r="Y8" s="3"/>
      <c r="Z8" s="3"/>
      <c r="AA8" s="3"/>
      <c r="AB8" s="3"/>
      <c r="AC8" s="3"/>
    </row>
    <row r="9" spans="1:29" ht="27" customHeight="1" thickBot="1">
      <c r="B9" s="18">
        <f>SUM(A15+A35+A55+A75+A95)</f>
        <v>0</v>
      </c>
      <c r="C9" s="19">
        <f>SUM(A16+A36+A56+A76+A96)</f>
        <v>0</v>
      </c>
      <c r="D9" s="12"/>
      <c r="E9" s="20">
        <v>500</v>
      </c>
      <c r="G9" s="21">
        <v>0</v>
      </c>
      <c r="H9" s="22">
        <v>0</v>
      </c>
      <c r="I9" s="23">
        <f>SUM(G9:H9)</f>
        <v>0</v>
      </c>
      <c r="N9" s="24"/>
      <c r="O9" s="24"/>
      <c r="S9" s="9"/>
      <c r="T9" s="9"/>
      <c r="U9" s="17"/>
      <c r="V9" s="3"/>
      <c r="W9" s="3"/>
      <c r="X9" s="3"/>
      <c r="Y9" s="3"/>
      <c r="Z9" s="3"/>
      <c r="AA9" s="3"/>
      <c r="AB9" s="3"/>
      <c r="AC9" s="3"/>
    </row>
    <row r="10" spans="1:29" ht="6.75" customHeight="1" thickBot="1">
      <c r="B10" s="25"/>
      <c r="G10" s="25"/>
      <c r="O10" s="1"/>
      <c r="U10" s="17"/>
      <c r="V10" s="3"/>
      <c r="W10" s="3"/>
      <c r="X10" s="3"/>
      <c r="Y10" s="3"/>
      <c r="Z10" s="3"/>
      <c r="AA10" s="3"/>
      <c r="AB10" s="3"/>
      <c r="AC10" s="3"/>
    </row>
    <row r="11" spans="1:29" ht="26.25" customHeight="1">
      <c r="B11" s="165" t="s">
        <v>33</v>
      </c>
      <c r="C11" s="166" t="s">
        <v>34</v>
      </c>
      <c r="D11" s="155" t="s">
        <v>35</v>
      </c>
      <c r="E11" s="26" t="s">
        <v>24</v>
      </c>
      <c r="F11" s="185" t="s">
        <v>36</v>
      </c>
      <c r="G11" s="155" t="s">
        <v>37</v>
      </c>
      <c r="H11" s="155"/>
      <c r="I11" s="156"/>
      <c r="N11" s="24" t="s">
        <v>38</v>
      </c>
      <c r="O11" s="24"/>
      <c r="T11" s="111"/>
      <c r="U11" s="27"/>
      <c r="V11" s="27"/>
      <c r="W11" s="27"/>
      <c r="X11" s="3"/>
      <c r="Y11" s="3"/>
      <c r="Z11" s="3"/>
      <c r="AA11" s="3"/>
      <c r="AB11" s="3"/>
      <c r="AC11" s="3"/>
    </row>
    <row r="12" spans="1:29" ht="26.25" customHeight="1" thickBot="1">
      <c r="B12" s="148"/>
      <c r="C12" s="167"/>
      <c r="D12" s="167"/>
      <c r="E12" s="28" t="s">
        <v>192</v>
      </c>
      <c r="F12" s="186"/>
      <c r="G12" s="168" t="s">
        <v>191</v>
      </c>
      <c r="H12" s="168"/>
      <c r="I12" s="169"/>
      <c r="N12" s="29" t="str">
        <f t="shared" ref="N12:N50" si="0">K13</f>
        <v>男子</v>
      </c>
      <c r="O12" s="30"/>
      <c r="P12" s="31" t="str">
        <f t="shared" ref="P12:P48" si="1">L13</f>
        <v>女子</v>
      </c>
      <c r="S12" s="1"/>
      <c r="U12" s="17"/>
      <c r="V12" s="3"/>
      <c r="W12" s="17"/>
      <c r="X12" s="3"/>
      <c r="Y12" s="3"/>
      <c r="Z12" s="3"/>
      <c r="AA12" s="3"/>
      <c r="AB12" s="3"/>
      <c r="AC12" s="3"/>
    </row>
    <row r="13" spans="1:29" ht="26.25" customHeight="1">
      <c r="B13" s="189" t="s">
        <v>39</v>
      </c>
      <c r="C13" s="152" t="s">
        <v>40</v>
      </c>
      <c r="D13" s="152">
        <v>1234</v>
      </c>
      <c r="E13" s="112" t="s">
        <v>41</v>
      </c>
      <c r="F13" s="187">
        <v>2</v>
      </c>
      <c r="G13" s="113" t="s">
        <v>42</v>
      </c>
      <c r="H13" s="113" t="s">
        <v>193</v>
      </c>
      <c r="I13" s="114" t="s">
        <v>44</v>
      </c>
      <c r="K13" s="3" t="s">
        <v>45</v>
      </c>
      <c r="L13" s="3" t="s">
        <v>46</v>
      </c>
      <c r="N13" s="32" t="str">
        <f t="shared" si="0"/>
        <v>100m</v>
      </c>
      <c r="O13" s="33"/>
      <c r="P13" s="34" t="str">
        <f t="shared" si="1"/>
        <v>100m</v>
      </c>
      <c r="Q13" s="35"/>
      <c r="S13" s="1"/>
      <c r="U13" s="17"/>
      <c r="V13" s="3"/>
      <c r="W13" s="17"/>
      <c r="X13" s="3"/>
      <c r="Y13" s="3"/>
      <c r="Z13" s="3"/>
      <c r="AA13" s="3"/>
      <c r="AB13" s="3"/>
      <c r="AC13" s="3"/>
    </row>
    <row r="14" spans="1:29" ht="26.25" customHeight="1">
      <c r="B14" s="190"/>
      <c r="C14" s="153"/>
      <c r="D14" s="153"/>
      <c r="E14" s="36" t="s">
        <v>47</v>
      </c>
      <c r="F14" s="188"/>
      <c r="G14" s="37">
        <v>1075</v>
      </c>
      <c r="H14" s="37">
        <v>10129</v>
      </c>
      <c r="I14" s="38">
        <v>471</v>
      </c>
      <c r="K14" s="3" t="s">
        <v>48</v>
      </c>
      <c r="L14" s="3" t="s">
        <v>48</v>
      </c>
      <c r="N14" s="39" t="str">
        <f t="shared" si="0"/>
        <v>200m</v>
      </c>
      <c r="O14" s="33"/>
      <c r="P14" s="40" t="str">
        <f t="shared" si="1"/>
        <v>200m</v>
      </c>
      <c r="Q14" s="35"/>
      <c r="S14" s="1"/>
      <c r="U14" s="17"/>
      <c r="V14" s="3"/>
      <c r="W14" s="17"/>
      <c r="X14" s="3"/>
      <c r="Y14" s="3"/>
      <c r="Z14" s="3"/>
      <c r="AA14" s="3"/>
      <c r="AB14" s="3"/>
      <c r="AC14" s="3"/>
    </row>
    <row r="15" spans="1:29" ht="27" customHeight="1">
      <c r="A15" s="12">
        <f>COUNT(J15,J17,J19,J21,J23,J25,J27,J29,J31,J33)</f>
        <v>0</v>
      </c>
      <c r="B15" s="146">
        <v>1</v>
      </c>
      <c r="C15" s="147"/>
      <c r="D15" s="147"/>
      <c r="E15" s="118"/>
      <c r="F15" s="184"/>
      <c r="G15" s="135"/>
      <c r="H15" s="135"/>
      <c r="I15" s="136"/>
      <c r="J15" s="2" t="str">
        <f>IF(E15="","",1)</f>
        <v/>
      </c>
      <c r="K15" s="3" t="s">
        <v>49</v>
      </c>
      <c r="L15" s="3" t="s">
        <v>49</v>
      </c>
      <c r="N15" s="39" t="str">
        <f t="shared" si="0"/>
        <v>400m</v>
      </c>
      <c r="O15" s="33"/>
      <c r="P15" s="40" t="str">
        <f t="shared" si="1"/>
        <v>400m</v>
      </c>
      <c r="Q15" s="35"/>
      <c r="S15" s="1"/>
      <c r="U15" s="17"/>
      <c r="V15" s="3"/>
      <c r="W15" s="17"/>
      <c r="X15" s="3"/>
      <c r="Y15" s="3"/>
      <c r="Z15" s="3"/>
      <c r="AA15" s="3"/>
      <c r="AB15" s="3"/>
      <c r="AC15" s="3"/>
    </row>
    <row r="16" spans="1:29" ht="27" customHeight="1">
      <c r="A16" s="41">
        <f>COUNTA(G15:I15,G17:I17,G19:I19,G21:I21,G23:I23,G25:I25,G27:I27,G29:I29,G31:I31,G33:I33)</f>
        <v>0</v>
      </c>
      <c r="B16" s="146"/>
      <c r="C16" s="147"/>
      <c r="D16" s="147"/>
      <c r="E16" s="118"/>
      <c r="F16" s="151"/>
      <c r="G16" s="135"/>
      <c r="H16" s="135"/>
      <c r="I16" s="136"/>
      <c r="K16" s="3" t="s">
        <v>43</v>
      </c>
      <c r="L16" s="3" t="s">
        <v>43</v>
      </c>
      <c r="N16" s="39" t="str">
        <f t="shared" si="0"/>
        <v>800m</v>
      </c>
      <c r="O16" s="33"/>
      <c r="P16" s="40" t="str">
        <f t="shared" si="1"/>
        <v>800m</v>
      </c>
      <c r="Q16" s="35"/>
      <c r="S16" s="1"/>
      <c r="U16" s="17"/>
      <c r="V16" s="3"/>
      <c r="W16" s="17"/>
      <c r="X16" s="3"/>
      <c r="Y16" s="3"/>
      <c r="Z16" s="3"/>
      <c r="AA16" s="3"/>
      <c r="AB16" s="3"/>
      <c r="AC16" s="3"/>
    </row>
    <row r="17" spans="2:29" ht="27" customHeight="1">
      <c r="B17" s="146">
        <v>2</v>
      </c>
      <c r="C17" s="147"/>
      <c r="D17" s="147"/>
      <c r="E17" s="118"/>
      <c r="F17" s="184"/>
      <c r="G17" s="135"/>
      <c r="H17" s="135"/>
      <c r="I17" s="136"/>
      <c r="J17" s="2" t="str">
        <f>IF(E17="","",1)</f>
        <v/>
      </c>
      <c r="K17" s="3" t="s">
        <v>50</v>
      </c>
      <c r="L17" s="3" t="s">
        <v>50</v>
      </c>
      <c r="N17" s="39" t="str">
        <f t="shared" si="0"/>
        <v>1500m</v>
      </c>
      <c r="O17" s="33"/>
      <c r="P17" s="40" t="str">
        <f t="shared" si="1"/>
        <v>1500m</v>
      </c>
      <c r="Q17" s="35"/>
      <c r="S17" s="1"/>
      <c r="U17" s="17"/>
      <c r="V17" s="3"/>
      <c r="W17" s="17"/>
      <c r="X17" s="3"/>
      <c r="Y17" s="3"/>
      <c r="Z17" s="3"/>
      <c r="AA17" s="3"/>
      <c r="AB17" s="3"/>
      <c r="AC17" s="3"/>
    </row>
    <row r="18" spans="2:29" ht="27" customHeight="1">
      <c r="B18" s="146"/>
      <c r="C18" s="147"/>
      <c r="D18" s="147"/>
      <c r="E18" s="118"/>
      <c r="F18" s="151"/>
      <c r="G18" s="135"/>
      <c r="H18" s="135"/>
      <c r="I18" s="136"/>
      <c r="K18" s="3" t="s">
        <v>51</v>
      </c>
      <c r="L18" s="3" t="s">
        <v>51</v>
      </c>
      <c r="N18" s="39" t="str">
        <f t="shared" si="0"/>
        <v>5000m</v>
      </c>
      <c r="O18" s="33"/>
      <c r="P18" s="40" t="str">
        <f t="shared" si="1"/>
        <v>3000m</v>
      </c>
      <c r="Q18" s="35"/>
      <c r="S18" s="1"/>
      <c r="U18" s="17"/>
      <c r="V18" s="3"/>
      <c r="W18" s="17"/>
      <c r="X18" s="3"/>
      <c r="Y18" s="3"/>
      <c r="Z18" s="3"/>
      <c r="AA18" s="3"/>
      <c r="AB18" s="3"/>
      <c r="AC18" s="3"/>
    </row>
    <row r="19" spans="2:29" ht="27" customHeight="1">
      <c r="B19" s="146">
        <v>3</v>
      </c>
      <c r="C19" s="147"/>
      <c r="D19" s="147"/>
      <c r="E19" s="118"/>
      <c r="F19" s="184"/>
      <c r="G19" s="135"/>
      <c r="H19" s="135"/>
      <c r="I19" s="136"/>
      <c r="J19" s="2" t="str">
        <f>IF(E19="","",1)</f>
        <v/>
      </c>
      <c r="K19" s="3" t="s">
        <v>52</v>
      </c>
      <c r="L19" s="3" t="s">
        <v>53</v>
      </c>
      <c r="N19" s="39" t="str">
        <f t="shared" si="0"/>
        <v>110mH(1.067m)</v>
      </c>
      <c r="O19" s="33"/>
      <c r="P19" s="40" t="str">
        <f t="shared" si="1"/>
        <v>100mH(0.838m)</v>
      </c>
      <c r="Q19" s="42"/>
      <c r="S19" s="1"/>
      <c r="U19" s="17"/>
      <c r="V19" s="3"/>
      <c r="W19" s="17"/>
      <c r="X19" s="3"/>
      <c r="Y19" s="3"/>
      <c r="Z19" s="3"/>
      <c r="AA19" s="3"/>
      <c r="AB19" s="3"/>
      <c r="AC19" s="3"/>
    </row>
    <row r="20" spans="2:29" ht="27" customHeight="1">
      <c r="B20" s="146"/>
      <c r="C20" s="147"/>
      <c r="D20" s="147"/>
      <c r="E20" s="118"/>
      <c r="F20" s="151"/>
      <c r="G20" s="135"/>
      <c r="H20" s="135"/>
      <c r="I20" s="136"/>
      <c r="K20" s="3" t="s">
        <v>54</v>
      </c>
      <c r="L20" s="3" t="s">
        <v>55</v>
      </c>
      <c r="N20" s="39" t="str">
        <f t="shared" si="0"/>
        <v>400mH(0.914m)</v>
      </c>
      <c r="O20" s="33"/>
      <c r="P20" s="40" t="str">
        <f t="shared" si="1"/>
        <v>400mH(0.762m)</v>
      </c>
      <c r="Q20" s="35"/>
      <c r="R20" s="1"/>
      <c r="S20" s="1"/>
      <c r="U20" s="17"/>
      <c r="V20" s="3"/>
      <c r="W20" s="17"/>
      <c r="X20" s="3"/>
      <c r="Y20" s="3"/>
      <c r="Z20" s="3"/>
      <c r="AA20" s="3"/>
      <c r="AB20" s="3"/>
      <c r="AC20" s="3"/>
    </row>
    <row r="21" spans="2:29" ht="27" customHeight="1">
      <c r="B21" s="146">
        <v>4</v>
      </c>
      <c r="C21" s="147"/>
      <c r="D21" s="147"/>
      <c r="E21" s="118"/>
      <c r="F21" s="184"/>
      <c r="G21" s="135"/>
      <c r="H21" s="135"/>
      <c r="I21" s="136"/>
      <c r="J21" s="2" t="str">
        <f>IF(E21="","",1)</f>
        <v/>
      </c>
      <c r="K21" s="3" t="s">
        <v>56</v>
      </c>
      <c r="L21" s="3" t="s">
        <v>57</v>
      </c>
      <c r="N21" s="39" t="str">
        <f t="shared" si="0"/>
        <v>3000mSC</v>
      </c>
      <c r="O21" s="33"/>
      <c r="P21" s="40" t="str">
        <f t="shared" si="1"/>
        <v>5000mW</v>
      </c>
      <c r="Q21" s="42"/>
      <c r="R21" s="1"/>
      <c r="S21" s="1"/>
      <c r="U21" s="17"/>
      <c r="V21" s="3"/>
      <c r="W21" s="3"/>
      <c r="X21" s="3"/>
      <c r="Y21" s="3"/>
      <c r="Z21" s="3"/>
      <c r="AA21" s="3"/>
      <c r="AB21" s="3"/>
      <c r="AC21" s="3"/>
    </row>
    <row r="22" spans="2:29" ht="27" customHeight="1">
      <c r="B22" s="146"/>
      <c r="C22" s="147"/>
      <c r="D22" s="147"/>
      <c r="E22" s="118"/>
      <c r="F22" s="151"/>
      <c r="G22" s="135"/>
      <c r="H22" s="135"/>
      <c r="I22" s="136"/>
      <c r="K22" s="3" t="s">
        <v>58</v>
      </c>
      <c r="L22" s="3" t="s">
        <v>59</v>
      </c>
      <c r="N22" s="39" t="str">
        <f t="shared" si="0"/>
        <v>5000mW</v>
      </c>
      <c r="O22" s="33"/>
      <c r="P22" s="40" t="str">
        <f t="shared" si="1"/>
        <v>走高跳</v>
      </c>
      <c r="Q22" s="35"/>
      <c r="R22" s="1"/>
      <c r="S22" s="1"/>
      <c r="U22" s="17"/>
      <c r="V22" s="3"/>
      <c r="W22" s="43"/>
      <c r="X22" s="3"/>
      <c r="Y22" s="3"/>
      <c r="Z22" s="3"/>
      <c r="AA22" s="3"/>
      <c r="AB22" s="3"/>
      <c r="AC22" s="3"/>
    </row>
    <row r="23" spans="2:29" ht="27" customHeight="1">
      <c r="B23" s="146">
        <v>5</v>
      </c>
      <c r="C23" s="147"/>
      <c r="D23" s="147"/>
      <c r="E23" s="118"/>
      <c r="F23" s="184"/>
      <c r="G23" s="135"/>
      <c r="H23" s="135"/>
      <c r="I23" s="136"/>
      <c r="J23" s="2" t="str">
        <f>IF(E23="","",1)</f>
        <v/>
      </c>
      <c r="K23" s="3" t="s">
        <v>60</v>
      </c>
      <c r="L23" s="3" t="s">
        <v>61</v>
      </c>
      <c r="N23" s="39" t="str">
        <f t="shared" si="0"/>
        <v>走高跳</v>
      </c>
      <c r="O23" s="33"/>
      <c r="P23" s="40" t="str">
        <f t="shared" si="1"/>
        <v>棒高跳</v>
      </c>
      <c r="Q23" s="42"/>
      <c r="R23" s="1"/>
      <c r="S23" s="1"/>
      <c r="U23" s="17"/>
      <c r="V23" s="3"/>
      <c r="W23" s="3"/>
      <c r="X23" s="3"/>
      <c r="Y23" s="3"/>
      <c r="Z23" s="3"/>
      <c r="AA23" s="3"/>
      <c r="AB23" s="3"/>
      <c r="AC23" s="3"/>
    </row>
    <row r="24" spans="2:29" ht="27" customHeight="1">
      <c r="B24" s="146"/>
      <c r="C24" s="147"/>
      <c r="D24" s="147"/>
      <c r="E24" s="118"/>
      <c r="F24" s="151"/>
      <c r="G24" s="135"/>
      <c r="H24" s="135"/>
      <c r="I24" s="136"/>
      <c r="K24" s="3" t="s">
        <v>61</v>
      </c>
      <c r="L24" s="3" t="s">
        <v>62</v>
      </c>
      <c r="N24" s="39" t="str">
        <f t="shared" si="0"/>
        <v>棒高跳</v>
      </c>
      <c r="O24" s="33"/>
      <c r="P24" s="40" t="str">
        <f t="shared" si="1"/>
        <v>走幅跳</v>
      </c>
      <c r="Q24" s="42"/>
      <c r="R24" s="1"/>
      <c r="S24" s="1"/>
      <c r="U24" s="5"/>
    </row>
    <row r="25" spans="2:29" ht="27" customHeight="1">
      <c r="B25" s="146">
        <v>6</v>
      </c>
      <c r="C25" s="147"/>
      <c r="D25" s="147"/>
      <c r="E25" s="118"/>
      <c r="F25" s="184"/>
      <c r="G25" s="135"/>
      <c r="H25" s="135"/>
      <c r="I25" s="136"/>
      <c r="J25" s="2" t="str">
        <f>IF(E25="","",1)</f>
        <v/>
      </c>
      <c r="K25" s="3" t="s">
        <v>63</v>
      </c>
      <c r="L25" s="3" t="s">
        <v>44</v>
      </c>
      <c r="N25" s="39" t="str">
        <f t="shared" si="0"/>
        <v>走幅跳</v>
      </c>
      <c r="O25" s="33"/>
      <c r="P25" s="40" t="str">
        <f t="shared" si="1"/>
        <v>三段跳</v>
      </c>
      <c r="Q25" s="35"/>
      <c r="R25" s="1"/>
      <c r="S25" s="1"/>
      <c r="U25" s="5"/>
    </row>
    <row r="26" spans="2:29" ht="27" customHeight="1">
      <c r="B26" s="146"/>
      <c r="C26" s="147"/>
      <c r="D26" s="147"/>
      <c r="E26" s="118"/>
      <c r="F26" s="151"/>
      <c r="G26" s="135"/>
      <c r="H26" s="135"/>
      <c r="I26" s="136"/>
      <c r="K26" s="3" t="s">
        <v>44</v>
      </c>
      <c r="L26" s="3" t="s">
        <v>64</v>
      </c>
      <c r="N26" s="39" t="str">
        <f t="shared" si="0"/>
        <v>三段跳</v>
      </c>
      <c r="O26" s="33"/>
      <c r="P26" s="40" t="str">
        <f t="shared" si="1"/>
        <v>砲丸投(4.000kg)</v>
      </c>
      <c r="Q26" s="42"/>
      <c r="R26" s="1"/>
      <c r="S26" s="1"/>
      <c r="U26" s="5"/>
    </row>
    <row r="27" spans="2:29" ht="27" customHeight="1">
      <c r="B27" s="146">
        <v>7</v>
      </c>
      <c r="C27" s="147"/>
      <c r="D27" s="147"/>
      <c r="E27" s="118"/>
      <c r="F27" s="184"/>
      <c r="G27" s="135"/>
      <c r="H27" s="135"/>
      <c r="I27" s="136"/>
      <c r="J27" s="2" t="str">
        <f>IF(E27="","",1)</f>
        <v/>
      </c>
      <c r="K27" s="3" t="s">
        <v>64</v>
      </c>
      <c r="L27" s="3" t="s">
        <v>65</v>
      </c>
      <c r="N27" s="39" t="str">
        <f t="shared" si="0"/>
        <v>砲丸投(6.000kg)</v>
      </c>
      <c r="O27" s="33"/>
      <c r="P27" s="40" t="str">
        <f t="shared" si="1"/>
        <v>円盤投(1.000kg)</v>
      </c>
      <c r="Q27" s="42"/>
      <c r="R27" s="1"/>
      <c r="S27" s="1"/>
      <c r="U27" s="5"/>
      <c r="W27" s="5"/>
    </row>
    <row r="28" spans="2:29" ht="27" customHeight="1">
      <c r="B28" s="146"/>
      <c r="C28" s="147"/>
      <c r="D28" s="147"/>
      <c r="E28" s="118"/>
      <c r="F28" s="151"/>
      <c r="G28" s="135"/>
      <c r="H28" s="135"/>
      <c r="I28" s="136"/>
      <c r="K28" s="3" t="s">
        <v>66</v>
      </c>
      <c r="L28" s="3" t="s">
        <v>67</v>
      </c>
      <c r="N28" s="39" t="str">
        <f t="shared" si="0"/>
        <v>円盤投(1.750kg)</v>
      </c>
      <c r="O28" s="33"/>
      <c r="P28" s="40" t="str">
        <f t="shared" si="1"/>
        <v>ﾊﾝﾏｰ投(4.000kg)</v>
      </c>
      <c r="Q28" s="42"/>
      <c r="R28" s="1"/>
      <c r="S28" s="1"/>
      <c r="U28" s="5"/>
      <c r="W28" s="5"/>
    </row>
    <row r="29" spans="2:29" ht="27" customHeight="1">
      <c r="B29" s="146">
        <v>8</v>
      </c>
      <c r="C29" s="147"/>
      <c r="D29" s="147"/>
      <c r="E29" s="118"/>
      <c r="F29" s="184"/>
      <c r="G29" s="135"/>
      <c r="H29" s="135"/>
      <c r="I29" s="136"/>
      <c r="J29" s="2" t="str">
        <f>IF(E29="","",1)</f>
        <v/>
      </c>
      <c r="K29" s="3" t="s">
        <v>68</v>
      </c>
      <c r="L29" s="3" t="s">
        <v>69</v>
      </c>
      <c r="N29" s="39" t="str">
        <f t="shared" si="0"/>
        <v>ﾊﾝﾏｰ投(6.000kg)</v>
      </c>
      <c r="O29" s="33"/>
      <c r="P29" s="40" t="str">
        <f t="shared" si="1"/>
        <v>やり投(600g)</v>
      </c>
      <c r="Q29" s="35"/>
      <c r="R29" s="1"/>
      <c r="S29" s="1"/>
      <c r="U29" s="5"/>
      <c r="W29" s="5"/>
    </row>
    <row r="30" spans="2:29" ht="27" customHeight="1">
      <c r="B30" s="146"/>
      <c r="C30" s="147"/>
      <c r="D30" s="147"/>
      <c r="E30" s="118"/>
      <c r="F30" s="151"/>
      <c r="G30" s="135"/>
      <c r="H30" s="135"/>
      <c r="I30" s="136"/>
      <c r="K30" s="3" t="s">
        <v>70</v>
      </c>
      <c r="L30" s="3" t="s">
        <v>197</v>
      </c>
      <c r="N30" s="39" t="str">
        <f>K31</f>
        <v>やり投(800g)</v>
      </c>
      <c r="O30" s="33"/>
      <c r="P30" s="44" t="str">
        <f t="shared" si="1"/>
        <v>七種競技</v>
      </c>
      <c r="Q30" s="42"/>
      <c r="R30" s="1"/>
      <c r="U30" s="5"/>
      <c r="W30" s="5"/>
    </row>
    <row r="31" spans="2:29" ht="27" customHeight="1">
      <c r="B31" s="146">
        <v>9</v>
      </c>
      <c r="C31" s="147"/>
      <c r="D31" s="147"/>
      <c r="E31" s="118"/>
      <c r="F31" s="184"/>
      <c r="G31" s="135"/>
      <c r="H31" s="135"/>
      <c r="I31" s="136"/>
      <c r="J31" s="2" t="str">
        <f>IF(E31="","",1)</f>
        <v/>
      </c>
      <c r="K31" s="3" t="s">
        <v>196</v>
      </c>
      <c r="L31" s="3" t="s">
        <v>71</v>
      </c>
      <c r="N31" s="45" t="str">
        <f t="shared" si="0"/>
        <v>八種競技</v>
      </c>
      <c r="O31" s="33"/>
      <c r="P31" s="46" t="str">
        <f t="shared" si="1"/>
        <v>OP100m</v>
      </c>
      <c r="Q31" s="35"/>
      <c r="U31" s="5"/>
      <c r="W31" s="5"/>
    </row>
    <row r="32" spans="2:29" ht="27" customHeight="1">
      <c r="B32" s="146"/>
      <c r="C32" s="147"/>
      <c r="D32" s="147"/>
      <c r="E32" s="118"/>
      <c r="F32" s="151"/>
      <c r="G32" s="135"/>
      <c r="H32" s="135"/>
      <c r="I32" s="136"/>
      <c r="K32" s="3" t="s">
        <v>72</v>
      </c>
      <c r="L32" s="3" t="s">
        <v>73</v>
      </c>
      <c r="N32" s="47" t="str">
        <f t="shared" si="0"/>
        <v>OP100m</v>
      </c>
      <c r="O32" s="35"/>
      <c r="P32" s="48" t="str">
        <f t="shared" si="1"/>
        <v>OP200m</v>
      </c>
      <c r="V32" s="5"/>
    </row>
    <row r="33" spans="1:22" ht="27" customHeight="1">
      <c r="B33" s="146">
        <v>10</v>
      </c>
      <c r="C33" s="147"/>
      <c r="D33" s="147"/>
      <c r="E33" s="118"/>
      <c r="F33" s="147"/>
      <c r="G33" s="135"/>
      <c r="H33" s="135"/>
      <c r="I33" s="136"/>
      <c r="J33" s="2" t="str">
        <f>IF(E33="","",1)</f>
        <v/>
      </c>
      <c r="K33" s="3" t="s">
        <v>74</v>
      </c>
      <c r="L33" s="3" t="s">
        <v>75</v>
      </c>
      <c r="N33" s="49" t="str">
        <f t="shared" si="0"/>
        <v>OP200m</v>
      </c>
      <c r="O33" s="42"/>
      <c r="P33" s="48" t="str">
        <f t="shared" si="1"/>
        <v>OP400m</v>
      </c>
    </row>
    <row r="34" spans="1:22" ht="27" customHeight="1">
      <c r="B34" s="146"/>
      <c r="C34" s="147"/>
      <c r="D34" s="147"/>
      <c r="E34" s="118"/>
      <c r="F34" s="147"/>
      <c r="G34" s="135"/>
      <c r="H34" s="135"/>
      <c r="I34" s="136"/>
      <c r="K34" s="3" t="s">
        <v>75</v>
      </c>
      <c r="L34" s="3" t="s">
        <v>76</v>
      </c>
      <c r="N34" s="49" t="str">
        <f t="shared" si="0"/>
        <v>OP400m</v>
      </c>
      <c r="O34" s="35"/>
      <c r="P34" s="48" t="str">
        <f t="shared" si="1"/>
        <v>OP800m</v>
      </c>
      <c r="V34" s="5"/>
    </row>
    <row r="35" spans="1:22" ht="27" customHeight="1">
      <c r="A35" s="12">
        <f>COUNT(J35,J37,J39,J41,J43,J45,J47,J49,J51,J53)</f>
        <v>0</v>
      </c>
      <c r="B35" s="146">
        <v>11</v>
      </c>
      <c r="C35" s="147"/>
      <c r="D35" s="147"/>
      <c r="E35" s="118"/>
      <c r="F35" s="184"/>
      <c r="G35" s="135"/>
      <c r="H35" s="135"/>
      <c r="I35" s="136"/>
      <c r="J35" s="2" t="str">
        <f>IF(E35="","",1)</f>
        <v/>
      </c>
      <c r="K35" s="3" t="s">
        <v>76</v>
      </c>
      <c r="L35" s="3" t="s">
        <v>77</v>
      </c>
      <c r="N35" s="49" t="str">
        <f t="shared" si="0"/>
        <v>OP800m</v>
      </c>
      <c r="O35" s="35"/>
      <c r="P35" s="48" t="str">
        <f t="shared" si="1"/>
        <v>OP1500m</v>
      </c>
      <c r="S35" s="50"/>
      <c r="T35" s="51"/>
    </row>
    <row r="36" spans="1:22" ht="27" customHeight="1">
      <c r="A36" s="41">
        <f>COUNTA(G35:I35,G37:I37,G39:I39,G41:I41,G43:I43,G45:I45,G47:I47,G49:I49,G51:I51,G53:I53)</f>
        <v>0</v>
      </c>
      <c r="B36" s="146"/>
      <c r="C36" s="147"/>
      <c r="D36" s="147"/>
      <c r="E36" s="118"/>
      <c r="F36" s="151"/>
      <c r="G36" s="135"/>
      <c r="H36" s="135"/>
      <c r="I36" s="136"/>
      <c r="K36" s="3" t="s">
        <v>77</v>
      </c>
      <c r="L36" s="3" t="s">
        <v>78</v>
      </c>
      <c r="N36" s="49" t="str">
        <f t="shared" si="0"/>
        <v>OP1500m</v>
      </c>
      <c r="O36" s="42"/>
      <c r="P36" s="48" t="str">
        <f t="shared" si="1"/>
        <v>OP3000m</v>
      </c>
      <c r="S36" s="50"/>
      <c r="T36" s="51"/>
    </row>
    <row r="37" spans="1:22" ht="27" customHeight="1">
      <c r="B37" s="146">
        <v>12</v>
      </c>
      <c r="C37" s="147"/>
      <c r="D37" s="147"/>
      <c r="E37" s="118"/>
      <c r="F37" s="184"/>
      <c r="G37" s="135"/>
      <c r="H37" s="135"/>
      <c r="I37" s="136"/>
      <c r="J37" s="2" t="str">
        <f>IF(E37="","",1)</f>
        <v/>
      </c>
      <c r="K37" s="3" t="s">
        <v>78</v>
      </c>
      <c r="L37" s="3" t="s">
        <v>79</v>
      </c>
      <c r="N37" s="49" t="str">
        <f t="shared" si="0"/>
        <v>OP5000m</v>
      </c>
      <c r="O37" s="35"/>
      <c r="P37" s="48" t="str">
        <f t="shared" si="1"/>
        <v>OP100mH(0.838m)</v>
      </c>
      <c r="S37" s="51"/>
      <c r="T37" s="50"/>
    </row>
    <row r="38" spans="1:22" ht="27" customHeight="1">
      <c r="B38" s="146"/>
      <c r="C38" s="147"/>
      <c r="D38" s="147"/>
      <c r="E38" s="118"/>
      <c r="F38" s="151"/>
      <c r="G38" s="135"/>
      <c r="H38" s="135"/>
      <c r="I38" s="136"/>
      <c r="K38" s="3" t="s">
        <v>80</v>
      </c>
      <c r="L38" s="3" t="s">
        <v>81</v>
      </c>
      <c r="N38" s="49" t="str">
        <f t="shared" si="0"/>
        <v>OP110mH(1.067m)</v>
      </c>
      <c r="O38" s="42"/>
      <c r="P38" s="48" t="str">
        <f t="shared" si="1"/>
        <v>OP400mH(0.762m)</v>
      </c>
      <c r="S38" s="50"/>
      <c r="T38" s="51"/>
    </row>
    <row r="39" spans="1:22" ht="27" customHeight="1">
      <c r="B39" s="146">
        <v>13</v>
      </c>
      <c r="C39" s="147"/>
      <c r="D39" s="147"/>
      <c r="E39" s="118"/>
      <c r="F39" s="184"/>
      <c r="G39" s="135"/>
      <c r="H39" s="135"/>
      <c r="I39" s="136"/>
      <c r="J39" s="2" t="str">
        <f>IF(E39="","",1)</f>
        <v/>
      </c>
      <c r="K39" s="3" t="s">
        <v>82</v>
      </c>
      <c r="L39" s="3" t="s">
        <v>83</v>
      </c>
      <c r="N39" s="49" t="str">
        <f t="shared" si="0"/>
        <v>OP400mH(0.914m)</v>
      </c>
      <c r="O39" s="35"/>
      <c r="P39" s="48" t="str">
        <f t="shared" si="1"/>
        <v>OP5000mW</v>
      </c>
      <c r="S39" s="50"/>
      <c r="T39" s="51"/>
    </row>
    <row r="40" spans="1:22" ht="27" customHeight="1">
      <c r="B40" s="146"/>
      <c r="C40" s="147"/>
      <c r="D40" s="147"/>
      <c r="E40" s="118"/>
      <c r="F40" s="151"/>
      <c r="G40" s="135"/>
      <c r="H40" s="135"/>
      <c r="I40" s="136"/>
      <c r="K40" s="3" t="s">
        <v>84</v>
      </c>
      <c r="L40" s="3" t="s">
        <v>85</v>
      </c>
      <c r="N40" s="49" t="str">
        <f t="shared" si="0"/>
        <v>OP3000mSC</v>
      </c>
      <c r="O40" s="51"/>
      <c r="P40" s="48" t="str">
        <f t="shared" si="1"/>
        <v>OP走高跳</v>
      </c>
      <c r="Q40" s="51"/>
      <c r="R40" s="51"/>
      <c r="S40" s="51"/>
      <c r="T40" s="51"/>
    </row>
    <row r="41" spans="1:22" ht="27" customHeight="1">
      <c r="B41" s="146">
        <v>14</v>
      </c>
      <c r="C41" s="147"/>
      <c r="D41" s="147"/>
      <c r="E41" s="118"/>
      <c r="F41" s="184"/>
      <c r="G41" s="135"/>
      <c r="H41" s="135"/>
      <c r="I41" s="136"/>
      <c r="J41" s="2" t="str">
        <f>IF(E41="","",1)</f>
        <v/>
      </c>
      <c r="K41" s="3" t="s">
        <v>86</v>
      </c>
      <c r="L41" s="3" t="s">
        <v>87</v>
      </c>
      <c r="N41" s="49" t="str">
        <f t="shared" si="0"/>
        <v>OP5000mW</v>
      </c>
      <c r="O41" s="51"/>
      <c r="P41" s="48" t="str">
        <f t="shared" si="1"/>
        <v>OP棒高跳</v>
      </c>
      <c r="Q41" s="51"/>
      <c r="R41" s="51"/>
      <c r="S41" s="50"/>
      <c r="T41" s="51"/>
    </row>
    <row r="42" spans="1:22" ht="27" customHeight="1">
      <c r="B42" s="146"/>
      <c r="C42" s="147"/>
      <c r="D42" s="147"/>
      <c r="E42" s="118"/>
      <c r="F42" s="151"/>
      <c r="G42" s="135"/>
      <c r="H42" s="135"/>
      <c r="I42" s="136"/>
      <c r="K42" s="3" t="s">
        <v>85</v>
      </c>
      <c r="L42" s="3" t="s">
        <v>88</v>
      </c>
      <c r="N42" s="49" t="str">
        <f t="shared" si="0"/>
        <v>OP走高跳</v>
      </c>
      <c r="O42" s="50"/>
      <c r="P42" s="48" t="str">
        <f t="shared" si="1"/>
        <v>OP走幅跳</v>
      </c>
      <c r="Q42" s="51"/>
      <c r="R42" s="51"/>
      <c r="S42" s="50"/>
      <c r="T42" s="51"/>
    </row>
    <row r="43" spans="1:22" ht="27" customHeight="1">
      <c r="B43" s="146">
        <v>15</v>
      </c>
      <c r="C43" s="147"/>
      <c r="D43" s="147"/>
      <c r="E43" s="118"/>
      <c r="F43" s="184"/>
      <c r="G43" s="135"/>
      <c r="H43" s="135"/>
      <c r="I43" s="136"/>
      <c r="J43" s="2" t="str">
        <f>IF(E43="","",1)</f>
        <v/>
      </c>
      <c r="K43" s="3" t="s">
        <v>87</v>
      </c>
      <c r="L43" s="3" t="s">
        <v>89</v>
      </c>
      <c r="N43" s="49" t="str">
        <f t="shared" si="0"/>
        <v>OP棒高跳</v>
      </c>
      <c r="O43" s="50"/>
      <c r="P43" s="48" t="str">
        <f t="shared" si="1"/>
        <v>OP三段跳</v>
      </c>
      <c r="Q43" s="51"/>
      <c r="R43" s="51"/>
      <c r="S43" s="51"/>
      <c r="T43" s="51"/>
    </row>
    <row r="44" spans="1:22" ht="27" customHeight="1">
      <c r="B44" s="146"/>
      <c r="C44" s="147"/>
      <c r="D44" s="147"/>
      <c r="E44" s="118"/>
      <c r="F44" s="151"/>
      <c r="G44" s="135"/>
      <c r="H44" s="135"/>
      <c r="I44" s="136"/>
      <c r="K44" s="3" t="s">
        <v>88</v>
      </c>
      <c r="L44" s="3" t="s">
        <v>90</v>
      </c>
      <c r="N44" s="49" t="str">
        <f t="shared" si="0"/>
        <v>OP走幅跳</v>
      </c>
      <c r="O44" s="50"/>
      <c r="P44" s="48" t="str">
        <f t="shared" si="1"/>
        <v>OP砲丸投(4.000kg)</v>
      </c>
      <c r="Q44" s="51"/>
      <c r="R44" s="51"/>
      <c r="S44" s="51"/>
      <c r="T44" s="51"/>
    </row>
    <row r="45" spans="1:22" ht="27" customHeight="1">
      <c r="B45" s="146">
        <v>16</v>
      </c>
      <c r="C45" s="147"/>
      <c r="D45" s="147"/>
      <c r="E45" s="118"/>
      <c r="F45" s="184"/>
      <c r="G45" s="135"/>
      <c r="H45" s="135"/>
      <c r="I45" s="136"/>
      <c r="J45" s="2" t="str">
        <f>IF(E45="","",1)</f>
        <v/>
      </c>
      <c r="K45" s="3" t="s">
        <v>89</v>
      </c>
      <c r="L45" s="3" t="s">
        <v>91</v>
      </c>
      <c r="N45" s="49" t="str">
        <f t="shared" si="0"/>
        <v>OP三段跳</v>
      </c>
      <c r="O45" s="50"/>
      <c r="P45" s="48" t="str">
        <f t="shared" si="1"/>
        <v>OP円盤投(1.000kg)</v>
      </c>
      <c r="Q45" s="51"/>
      <c r="R45" s="51"/>
      <c r="S45" s="50"/>
      <c r="T45" s="51"/>
    </row>
    <row r="46" spans="1:22" ht="27" customHeight="1">
      <c r="B46" s="146"/>
      <c r="C46" s="147"/>
      <c r="D46" s="147"/>
      <c r="E46" s="118"/>
      <c r="F46" s="151"/>
      <c r="G46" s="135"/>
      <c r="H46" s="135"/>
      <c r="I46" s="136"/>
      <c r="K46" s="3" t="s">
        <v>92</v>
      </c>
      <c r="L46" s="3" t="s">
        <v>93</v>
      </c>
      <c r="N46" s="49" t="str">
        <f t="shared" si="0"/>
        <v>OP砲丸投(6.000kg)</v>
      </c>
      <c r="O46" s="51"/>
      <c r="P46" s="48" t="str">
        <f>L47</f>
        <v>OPﾊﾝﾏｰ投(4.000kg)</v>
      </c>
      <c r="Q46" s="51"/>
      <c r="R46" s="51"/>
      <c r="S46" s="51"/>
      <c r="T46" s="51"/>
    </row>
    <row r="47" spans="1:22" ht="27" customHeight="1">
      <c r="B47" s="146">
        <v>17</v>
      </c>
      <c r="C47" s="147"/>
      <c r="D47" s="147"/>
      <c r="E47" s="118"/>
      <c r="F47" s="184"/>
      <c r="G47" s="135"/>
      <c r="H47" s="135"/>
      <c r="I47" s="136"/>
      <c r="J47" s="2" t="str">
        <f>IF(E47="","",1)</f>
        <v/>
      </c>
      <c r="K47" s="3" t="s">
        <v>94</v>
      </c>
      <c r="L47" s="3" t="s">
        <v>95</v>
      </c>
      <c r="N47" s="49" t="str">
        <f t="shared" si="0"/>
        <v>OP円盤投(1.750kg)</v>
      </c>
      <c r="O47" s="50"/>
      <c r="P47" s="48" t="str">
        <f t="shared" si="1"/>
        <v>OPやり投(600g)</v>
      </c>
      <c r="Q47" s="52"/>
      <c r="R47" s="51"/>
      <c r="S47" s="50"/>
      <c r="T47" s="51"/>
    </row>
    <row r="48" spans="1:22" ht="27" customHeight="1">
      <c r="B48" s="146"/>
      <c r="C48" s="147"/>
      <c r="D48" s="147"/>
      <c r="E48" s="118"/>
      <c r="F48" s="151"/>
      <c r="G48" s="135"/>
      <c r="H48" s="135"/>
      <c r="I48" s="136"/>
      <c r="K48" s="3" t="s">
        <v>96</v>
      </c>
      <c r="L48" s="3" t="s">
        <v>199</v>
      </c>
      <c r="N48" s="49" t="str">
        <f t="shared" si="0"/>
        <v>OPﾊﾝﾏｰ投(6.000kg)</v>
      </c>
      <c r="O48" s="50"/>
      <c r="P48" s="53" t="str">
        <f t="shared" si="1"/>
        <v>OP七種競技</v>
      </c>
      <c r="Q48" s="52"/>
      <c r="R48" s="50"/>
      <c r="S48" s="51"/>
      <c r="T48" s="51"/>
    </row>
    <row r="49" spans="1:20" ht="27" customHeight="1">
      <c r="B49" s="146">
        <v>18</v>
      </c>
      <c r="C49" s="147"/>
      <c r="D49" s="147"/>
      <c r="E49" s="118"/>
      <c r="F49" s="184"/>
      <c r="G49" s="135"/>
      <c r="H49" s="135"/>
      <c r="I49" s="136"/>
      <c r="J49" s="2" t="str">
        <f>IF(E49="","",1)</f>
        <v/>
      </c>
      <c r="K49" s="3" t="s">
        <v>97</v>
      </c>
      <c r="L49" s="3" t="s">
        <v>98</v>
      </c>
      <c r="N49" s="49" t="str">
        <f t="shared" si="0"/>
        <v>OPやり投(800g)</v>
      </c>
      <c r="O49" s="50"/>
      <c r="P49" s="50"/>
      <c r="Q49" s="51"/>
      <c r="R49" s="51"/>
      <c r="S49" s="50"/>
      <c r="T49" s="51"/>
    </row>
    <row r="50" spans="1:20" ht="27" customHeight="1">
      <c r="B50" s="146"/>
      <c r="C50" s="147"/>
      <c r="D50" s="147"/>
      <c r="E50" s="118"/>
      <c r="F50" s="151"/>
      <c r="G50" s="135"/>
      <c r="H50" s="135"/>
      <c r="I50" s="136"/>
      <c r="K50" s="3" t="s">
        <v>198</v>
      </c>
      <c r="N50" s="54" t="str">
        <f t="shared" si="0"/>
        <v>OP八種競技</v>
      </c>
      <c r="O50" s="50"/>
      <c r="P50" s="50"/>
      <c r="Q50" s="51"/>
      <c r="R50" s="51"/>
      <c r="S50" s="50"/>
      <c r="T50" s="51"/>
    </row>
    <row r="51" spans="1:20" ht="27" customHeight="1">
      <c r="B51" s="146">
        <v>19</v>
      </c>
      <c r="C51" s="147"/>
      <c r="D51" s="147"/>
      <c r="E51" s="118"/>
      <c r="F51" s="184"/>
      <c r="G51" s="135"/>
      <c r="H51" s="135"/>
      <c r="I51" s="136"/>
      <c r="J51" s="2" t="str">
        <f>IF(E51="","",1)</f>
        <v/>
      </c>
      <c r="K51" s="3" t="s">
        <v>99</v>
      </c>
      <c r="N51" s="55"/>
      <c r="O51" s="50"/>
      <c r="P51" s="51"/>
      <c r="Q51" s="51"/>
      <c r="R51" s="51"/>
      <c r="S51" s="50"/>
      <c r="T51" s="51"/>
    </row>
    <row r="52" spans="1:20" ht="27" customHeight="1">
      <c r="B52" s="146"/>
      <c r="C52" s="147"/>
      <c r="D52" s="147"/>
      <c r="E52" s="118"/>
      <c r="F52" s="151"/>
      <c r="G52" s="135"/>
      <c r="H52" s="135"/>
      <c r="I52" s="136"/>
      <c r="N52" s="55"/>
      <c r="O52" s="50"/>
      <c r="P52" s="51"/>
      <c r="Q52" s="50"/>
      <c r="R52" s="51"/>
      <c r="S52" s="50"/>
      <c r="T52" s="51"/>
    </row>
    <row r="53" spans="1:20" ht="27" customHeight="1">
      <c r="B53" s="146">
        <v>20</v>
      </c>
      <c r="C53" s="147"/>
      <c r="D53" s="147"/>
      <c r="E53" s="118"/>
      <c r="F53" s="147"/>
      <c r="G53" s="135"/>
      <c r="H53" s="135"/>
      <c r="I53" s="136"/>
      <c r="J53" s="2" t="str">
        <f>IF(E53="","",1)</f>
        <v/>
      </c>
      <c r="K53" s="56" t="s">
        <v>100</v>
      </c>
      <c r="L53" s="56" t="s">
        <v>101</v>
      </c>
      <c r="M53" s="57" t="s">
        <v>102</v>
      </c>
      <c r="N53" s="50"/>
      <c r="O53" s="51"/>
      <c r="P53" s="50"/>
      <c r="Q53" s="51"/>
      <c r="R53" s="50"/>
      <c r="S53" s="51"/>
      <c r="T53" s="1"/>
    </row>
    <row r="54" spans="1:20" ht="27" customHeight="1">
      <c r="B54" s="146"/>
      <c r="C54" s="147"/>
      <c r="D54" s="147"/>
      <c r="E54" s="118"/>
      <c r="F54" s="147"/>
      <c r="G54" s="135"/>
      <c r="H54" s="135"/>
      <c r="I54" s="136"/>
      <c r="K54" s="56" t="s">
        <v>103</v>
      </c>
      <c r="L54" s="56" t="s">
        <v>104</v>
      </c>
      <c r="M54" s="57" t="s">
        <v>105</v>
      </c>
      <c r="N54" s="50"/>
      <c r="O54" s="51"/>
      <c r="P54" s="51"/>
      <c r="Q54" s="51"/>
      <c r="R54" s="50"/>
      <c r="S54" s="51"/>
      <c r="T54" s="1"/>
    </row>
    <row r="55" spans="1:20" ht="27" customHeight="1">
      <c r="A55" s="12">
        <f>COUNT(J55,J57,J59,J61,J63,J65,J67,J69,J71,J73)</f>
        <v>0</v>
      </c>
      <c r="B55" s="150">
        <v>21</v>
      </c>
      <c r="C55" s="151"/>
      <c r="D55" s="151"/>
      <c r="E55" s="119"/>
      <c r="F55" s="191"/>
      <c r="G55" s="137"/>
      <c r="H55" s="137"/>
      <c r="I55" s="138"/>
      <c r="J55" s="2" t="str">
        <f>IF(E55="","",1)</f>
        <v/>
      </c>
      <c r="K55" s="56" t="s">
        <v>106</v>
      </c>
      <c r="L55" s="56" t="s">
        <v>107</v>
      </c>
      <c r="M55" s="57" t="s">
        <v>108</v>
      </c>
      <c r="N55" s="51"/>
      <c r="O55" s="51"/>
      <c r="P55" s="51"/>
      <c r="Q55" s="51"/>
      <c r="R55" s="50"/>
      <c r="S55" s="51"/>
      <c r="T55" s="1"/>
    </row>
    <row r="56" spans="1:20" ht="27" customHeight="1">
      <c r="A56" s="41">
        <f>COUNTA(G55:I55,G57:I57,G59:I59,G61:I61,G63:I63,G65:I65,G67:I67,G69:I69,G71:I71,G73:I73)</f>
        <v>0</v>
      </c>
      <c r="B56" s="146"/>
      <c r="C56" s="147"/>
      <c r="D56" s="147"/>
      <c r="E56" s="118"/>
      <c r="F56" s="151"/>
      <c r="G56" s="135"/>
      <c r="H56" s="135"/>
      <c r="I56" s="136"/>
      <c r="K56" s="56" t="s">
        <v>109</v>
      </c>
      <c r="L56" s="56" t="s">
        <v>109</v>
      </c>
      <c r="M56" s="57" t="s">
        <v>110</v>
      </c>
      <c r="N56" s="50"/>
      <c r="O56" s="51"/>
      <c r="P56" s="51"/>
      <c r="Q56" s="50"/>
      <c r="R56" s="50"/>
      <c r="S56" s="51"/>
      <c r="T56" s="1"/>
    </row>
    <row r="57" spans="1:20" ht="27" customHeight="1">
      <c r="B57" s="146">
        <v>22</v>
      </c>
      <c r="C57" s="147"/>
      <c r="D57" s="147"/>
      <c r="E57" s="118"/>
      <c r="F57" s="184"/>
      <c r="G57" s="135"/>
      <c r="H57" s="135"/>
      <c r="I57" s="136"/>
      <c r="J57" s="2" t="str">
        <f>IF(E57="","",1)</f>
        <v/>
      </c>
      <c r="K57" s="56" t="s">
        <v>111</v>
      </c>
      <c r="L57" s="56" t="s">
        <v>112</v>
      </c>
      <c r="M57" s="57" t="s">
        <v>113</v>
      </c>
      <c r="N57" s="51"/>
      <c r="O57" s="51"/>
      <c r="P57" s="51"/>
      <c r="Q57" s="51"/>
      <c r="R57" s="51"/>
      <c r="S57" s="50"/>
      <c r="T57" s="1"/>
    </row>
    <row r="58" spans="1:20" ht="27" customHeight="1">
      <c r="B58" s="146"/>
      <c r="C58" s="147"/>
      <c r="D58" s="147"/>
      <c r="E58" s="118"/>
      <c r="F58" s="151"/>
      <c r="G58" s="135"/>
      <c r="H58" s="135"/>
      <c r="I58" s="136"/>
      <c r="K58" s="58" t="s">
        <v>114</v>
      </c>
      <c r="L58" s="58" t="s">
        <v>115</v>
      </c>
      <c r="M58" s="57" t="s">
        <v>116</v>
      </c>
      <c r="N58" s="50"/>
      <c r="O58" s="51"/>
      <c r="P58" s="51"/>
      <c r="Q58" s="51"/>
      <c r="R58" s="50"/>
      <c r="S58" s="51"/>
      <c r="T58" s="1"/>
    </row>
    <row r="59" spans="1:20" ht="27" customHeight="1">
      <c r="B59" s="146">
        <v>23</v>
      </c>
      <c r="C59" s="147"/>
      <c r="D59" s="147"/>
      <c r="E59" s="118"/>
      <c r="F59" s="184"/>
      <c r="G59" s="135"/>
      <c r="H59" s="135"/>
      <c r="I59" s="136"/>
      <c r="J59" s="2" t="str">
        <f>IF(E59="","",1)</f>
        <v/>
      </c>
      <c r="K59" s="56" t="s">
        <v>117</v>
      </c>
      <c r="L59" s="56" t="s">
        <v>118</v>
      </c>
      <c r="M59" s="57" t="s">
        <v>119</v>
      </c>
      <c r="N59" s="51"/>
      <c r="O59" s="51"/>
      <c r="P59" s="51"/>
      <c r="Q59" s="51"/>
      <c r="R59" s="50"/>
      <c r="S59" s="51"/>
      <c r="T59" s="1"/>
    </row>
    <row r="60" spans="1:20" ht="27" customHeight="1">
      <c r="B60" s="146"/>
      <c r="C60" s="147"/>
      <c r="D60" s="147"/>
      <c r="E60" s="118"/>
      <c r="F60" s="151"/>
      <c r="G60" s="135"/>
      <c r="H60" s="135"/>
      <c r="I60" s="136"/>
      <c r="K60" s="56" t="s">
        <v>120</v>
      </c>
      <c r="L60" s="56" t="s">
        <v>121</v>
      </c>
      <c r="M60" s="57" t="s">
        <v>122</v>
      </c>
      <c r="N60" s="51"/>
      <c r="O60" s="51"/>
      <c r="P60" s="51"/>
      <c r="Q60" s="51"/>
      <c r="R60" s="51"/>
      <c r="S60" s="51"/>
      <c r="T60" s="1"/>
    </row>
    <row r="61" spans="1:20" ht="27" customHeight="1">
      <c r="B61" s="146">
        <v>24</v>
      </c>
      <c r="C61" s="147"/>
      <c r="D61" s="147"/>
      <c r="E61" s="118"/>
      <c r="F61" s="184"/>
      <c r="G61" s="135"/>
      <c r="H61" s="135"/>
      <c r="I61" s="136"/>
      <c r="J61" s="2" t="str">
        <f>IF(E61="","",1)</f>
        <v/>
      </c>
      <c r="K61" s="58" t="s">
        <v>123</v>
      </c>
      <c r="L61" s="58" t="s">
        <v>124</v>
      </c>
      <c r="M61" s="57" t="s">
        <v>125</v>
      </c>
      <c r="N61" s="50"/>
      <c r="O61" s="51"/>
      <c r="P61" s="51"/>
      <c r="Q61" s="51"/>
      <c r="R61" s="50"/>
      <c r="S61" s="51"/>
      <c r="T61" s="1"/>
    </row>
    <row r="62" spans="1:20" ht="27" customHeight="1">
      <c r="B62" s="146"/>
      <c r="C62" s="147"/>
      <c r="D62" s="147"/>
      <c r="E62" s="118"/>
      <c r="F62" s="151"/>
      <c r="G62" s="135"/>
      <c r="H62" s="135"/>
      <c r="I62" s="136"/>
      <c r="K62" s="56" t="s">
        <v>126</v>
      </c>
      <c r="L62" s="56" t="s">
        <v>127</v>
      </c>
      <c r="M62" s="57" t="s">
        <v>128</v>
      </c>
      <c r="N62" s="50"/>
      <c r="O62" s="51"/>
      <c r="P62" s="51"/>
      <c r="Q62" s="51"/>
      <c r="R62" s="50"/>
      <c r="S62" s="51"/>
      <c r="T62" s="1"/>
    </row>
    <row r="63" spans="1:20" ht="27" customHeight="1">
      <c r="B63" s="146">
        <v>25</v>
      </c>
      <c r="C63" s="147"/>
      <c r="D63" s="147"/>
      <c r="E63" s="118"/>
      <c r="F63" s="184"/>
      <c r="G63" s="135"/>
      <c r="H63" s="135"/>
      <c r="I63" s="136"/>
      <c r="J63" s="2" t="str">
        <f>IF(E63="","",1)</f>
        <v/>
      </c>
      <c r="K63" s="56" t="s">
        <v>129</v>
      </c>
      <c r="L63" s="56" t="s">
        <v>130</v>
      </c>
      <c r="M63" s="57" t="s">
        <v>131</v>
      </c>
      <c r="N63" s="50"/>
      <c r="O63" s="51"/>
      <c r="P63" s="51"/>
      <c r="Q63" s="51"/>
      <c r="R63" s="51"/>
      <c r="S63" s="51"/>
      <c r="T63" s="1"/>
    </row>
    <row r="64" spans="1:20" ht="27" customHeight="1">
      <c r="B64" s="146"/>
      <c r="C64" s="147"/>
      <c r="D64" s="147"/>
      <c r="E64" s="118"/>
      <c r="F64" s="151"/>
      <c r="G64" s="135"/>
      <c r="H64" s="135"/>
      <c r="I64" s="136"/>
      <c r="K64" s="56" t="s">
        <v>132</v>
      </c>
      <c r="L64" s="56" t="s">
        <v>133</v>
      </c>
      <c r="M64" s="57" t="s">
        <v>134</v>
      </c>
      <c r="N64" s="50"/>
      <c r="O64" s="51"/>
      <c r="P64" s="51"/>
      <c r="Q64" s="51"/>
      <c r="R64" s="51"/>
      <c r="S64" s="51"/>
      <c r="T64" s="1"/>
    </row>
    <row r="65" spans="1:20" ht="27" customHeight="1">
      <c r="B65" s="146">
        <v>26</v>
      </c>
      <c r="C65" s="147"/>
      <c r="D65" s="147"/>
      <c r="E65" s="118"/>
      <c r="F65" s="184"/>
      <c r="G65" s="135"/>
      <c r="H65" s="135"/>
      <c r="I65" s="136"/>
      <c r="J65" s="2" t="str">
        <f>IF(E65="","",1)</f>
        <v/>
      </c>
      <c r="K65" s="56" t="s">
        <v>200</v>
      </c>
      <c r="L65" s="56" t="s">
        <v>201</v>
      </c>
      <c r="M65" s="57" t="s">
        <v>202</v>
      </c>
      <c r="N65" s="51"/>
      <c r="O65" s="51"/>
      <c r="P65" s="51"/>
      <c r="Q65" s="51"/>
      <c r="R65" s="50"/>
      <c r="S65" s="51"/>
      <c r="T65" s="1"/>
    </row>
    <row r="66" spans="1:20" ht="27" customHeight="1">
      <c r="B66" s="146"/>
      <c r="C66" s="147"/>
      <c r="D66" s="147"/>
      <c r="E66" s="118"/>
      <c r="F66" s="151"/>
      <c r="G66" s="135"/>
      <c r="H66" s="135"/>
      <c r="I66" s="136"/>
      <c r="K66" s="56" t="s">
        <v>135</v>
      </c>
      <c r="L66" s="56" t="s">
        <v>136</v>
      </c>
      <c r="M66" s="57" t="s">
        <v>137</v>
      </c>
      <c r="N66" s="50"/>
      <c r="O66" s="51"/>
      <c r="P66" s="51"/>
      <c r="Q66" s="51"/>
      <c r="R66" s="51"/>
      <c r="S66" s="51"/>
      <c r="T66" s="1"/>
    </row>
    <row r="67" spans="1:20" ht="27" customHeight="1">
      <c r="B67" s="146">
        <v>27</v>
      </c>
      <c r="C67" s="147"/>
      <c r="D67" s="147"/>
      <c r="E67" s="118"/>
      <c r="F67" s="184"/>
      <c r="G67" s="135"/>
      <c r="H67" s="135"/>
      <c r="I67" s="136"/>
      <c r="J67" s="2" t="str">
        <f>IF(E67="","",1)</f>
        <v/>
      </c>
      <c r="K67" s="56" t="s">
        <v>138</v>
      </c>
      <c r="L67" s="56" t="s">
        <v>139</v>
      </c>
      <c r="M67" s="57" t="s">
        <v>140</v>
      </c>
      <c r="N67" s="50"/>
      <c r="O67" s="51"/>
      <c r="P67" s="51"/>
      <c r="Q67" s="51"/>
      <c r="R67" s="50"/>
      <c r="S67" s="51"/>
      <c r="T67" s="1"/>
    </row>
    <row r="68" spans="1:20" ht="27" customHeight="1">
      <c r="B68" s="146"/>
      <c r="C68" s="147"/>
      <c r="D68" s="147"/>
      <c r="E68" s="118"/>
      <c r="F68" s="151"/>
      <c r="G68" s="135"/>
      <c r="H68" s="135"/>
      <c r="I68" s="136"/>
      <c r="K68" s="56" t="s">
        <v>141</v>
      </c>
      <c r="L68" s="56" t="s">
        <v>142</v>
      </c>
      <c r="M68" s="57" t="s">
        <v>143</v>
      </c>
      <c r="N68" s="50"/>
      <c r="O68" s="51"/>
      <c r="P68" s="51"/>
      <c r="Q68" s="50"/>
      <c r="R68" s="51"/>
      <c r="S68" s="51"/>
      <c r="T68" s="1"/>
    </row>
    <row r="69" spans="1:20" ht="27" customHeight="1">
      <c r="B69" s="146">
        <v>28</v>
      </c>
      <c r="C69" s="147"/>
      <c r="D69" s="147"/>
      <c r="E69" s="118"/>
      <c r="F69" s="184"/>
      <c r="G69" s="135"/>
      <c r="H69" s="135"/>
      <c r="I69" s="136"/>
      <c r="J69" s="2" t="str">
        <f>IF(E69="","",1)</f>
        <v/>
      </c>
      <c r="K69" s="56" t="s">
        <v>144</v>
      </c>
      <c r="L69" s="56" t="s">
        <v>145</v>
      </c>
      <c r="M69" s="57" t="s">
        <v>146</v>
      </c>
      <c r="N69" s="50"/>
      <c r="O69" s="50"/>
      <c r="P69" s="51"/>
      <c r="Q69" s="51"/>
      <c r="R69" s="50"/>
      <c r="S69" s="51"/>
      <c r="T69" s="1"/>
    </row>
    <row r="70" spans="1:20" ht="27" customHeight="1">
      <c r="B70" s="146"/>
      <c r="C70" s="147"/>
      <c r="D70" s="147"/>
      <c r="E70" s="118"/>
      <c r="F70" s="151"/>
      <c r="G70" s="135"/>
      <c r="H70" s="135"/>
      <c r="I70" s="136"/>
      <c r="K70" s="56" t="s">
        <v>147</v>
      </c>
      <c r="L70" s="56" t="s">
        <v>148</v>
      </c>
      <c r="M70" s="57" t="s">
        <v>149</v>
      </c>
      <c r="N70" s="50"/>
      <c r="O70" s="50"/>
      <c r="P70" s="51"/>
      <c r="Q70" s="51"/>
      <c r="R70" s="50"/>
      <c r="S70" s="51"/>
      <c r="T70" s="1"/>
    </row>
    <row r="71" spans="1:20" ht="27" customHeight="1">
      <c r="B71" s="146">
        <v>29</v>
      </c>
      <c r="C71" s="147"/>
      <c r="D71" s="147"/>
      <c r="E71" s="118"/>
      <c r="F71" s="184"/>
      <c r="G71" s="135"/>
      <c r="H71" s="135"/>
      <c r="I71" s="136"/>
      <c r="J71" s="2" t="str">
        <f>IF(E71="","",1)</f>
        <v/>
      </c>
      <c r="K71" s="56" t="s">
        <v>150</v>
      </c>
      <c r="L71" s="56" t="s">
        <v>151</v>
      </c>
      <c r="M71" s="57" t="s">
        <v>152</v>
      </c>
      <c r="N71" s="50"/>
      <c r="O71" s="51"/>
      <c r="P71" s="51"/>
      <c r="Q71" s="51"/>
      <c r="R71" s="50"/>
      <c r="S71" s="51"/>
      <c r="T71" s="1"/>
    </row>
    <row r="72" spans="1:20" ht="27" customHeight="1">
      <c r="B72" s="146"/>
      <c r="C72" s="147"/>
      <c r="D72" s="147"/>
      <c r="E72" s="118"/>
      <c r="F72" s="151"/>
      <c r="G72" s="135"/>
      <c r="H72" s="135"/>
      <c r="I72" s="136"/>
      <c r="K72" s="56" t="s">
        <v>153</v>
      </c>
      <c r="L72" s="56" t="s">
        <v>154</v>
      </c>
      <c r="M72" s="57" t="s">
        <v>155</v>
      </c>
      <c r="N72" s="50"/>
      <c r="O72" s="51"/>
      <c r="P72" s="50"/>
      <c r="Q72" s="51"/>
      <c r="R72" s="50"/>
      <c r="S72" s="51"/>
      <c r="T72" s="1"/>
    </row>
    <row r="73" spans="1:20" ht="27" customHeight="1">
      <c r="B73" s="146">
        <v>30</v>
      </c>
      <c r="C73" s="147"/>
      <c r="D73" s="147"/>
      <c r="E73" s="118"/>
      <c r="F73" s="147"/>
      <c r="G73" s="135"/>
      <c r="H73" s="135"/>
      <c r="I73" s="136"/>
      <c r="J73" s="2" t="str">
        <f>IF(E73="","",1)</f>
        <v/>
      </c>
      <c r="K73" s="56" t="s">
        <v>203</v>
      </c>
      <c r="L73" s="56" t="s">
        <v>204</v>
      </c>
      <c r="M73" s="57" t="s">
        <v>205</v>
      </c>
      <c r="N73" s="50"/>
      <c r="O73" s="51"/>
      <c r="P73" s="50"/>
      <c r="Q73" s="51"/>
      <c r="R73" s="50"/>
      <c r="S73" s="51"/>
      <c r="T73" s="1"/>
    </row>
    <row r="74" spans="1:20" ht="27" customHeight="1">
      <c r="B74" s="146"/>
      <c r="C74" s="147"/>
      <c r="D74" s="147"/>
      <c r="E74" s="118"/>
      <c r="F74" s="147"/>
      <c r="G74" s="135"/>
      <c r="H74" s="135"/>
      <c r="I74" s="136"/>
      <c r="K74" s="58" t="s">
        <v>156</v>
      </c>
      <c r="L74" s="58" t="s">
        <v>157</v>
      </c>
      <c r="M74" s="57" t="s">
        <v>158</v>
      </c>
      <c r="N74" s="50"/>
      <c r="O74" s="51"/>
      <c r="P74" s="51"/>
      <c r="Q74" s="51"/>
      <c r="R74" s="50"/>
      <c r="S74" s="51"/>
      <c r="T74" s="1"/>
    </row>
    <row r="75" spans="1:20" ht="27" customHeight="1">
      <c r="A75" s="12">
        <f>COUNT(J75,J77,J79,J81,J83,J85,J87,J89,J91,J93)</f>
        <v>0</v>
      </c>
      <c r="B75" s="150">
        <v>31</v>
      </c>
      <c r="C75" s="151"/>
      <c r="D75" s="151"/>
      <c r="E75" s="119"/>
      <c r="F75" s="191"/>
      <c r="G75" s="137"/>
      <c r="H75" s="137"/>
      <c r="I75" s="138"/>
      <c r="J75" s="2" t="str">
        <f>IF(E75="","",1)</f>
        <v/>
      </c>
      <c r="K75" s="56" t="s">
        <v>159</v>
      </c>
      <c r="L75" s="56" t="s">
        <v>160</v>
      </c>
      <c r="M75" s="57" t="s">
        <v>161</v>
      </c>
      <c r="N75" s="51"/>
      <c r="O75" s="51"/>
      <c r="P75" s="51"/>
      <c r="Q75" s="51"/>
      <c r="R75" s="50"/>
      <c r="S75" s="51"/>
      <c r="T75" s="1"/>
    </row>
    <row r="76" spans="1:20" ht="27" customHeight="1">
      <c r="A76" s="41">
        <f>COUNTA(G75:I75,G77:I77,G79:I79,G81:I81,G83:I83,G85:I85,G87:I87,G89:I89,G91:I91,G93:I93)</f>
        <v>0</v>
      </c>
      <c r="B76" s="146"/>
      <c r="C76" s="147"/>
      <c r="D76" s="147"/>
      <c r="E76" s="118"/>
      <c r="F76" s="151"/>
      <c r="G76" s="135"/>
      <c r="H76" s="135"/>
      <c r="I76" s="136"/>
      <c r="K76" s="56" t="s">
        <v>162</v>
      </c>
      <c r="L76" s="56" t="s">
        <v>163</v>
      </c>
      <c r="M76" s="57" t="s">
        <v>164</v>
      </c>
      <c r="N76" s="50"/>
      <c r="O76" s="51"/>
      <c r="P76" s="51"/>
      <c r="Q76" s="50"/>
      <c r="R76" s="50"/>
      <c r="S76" s="51"/>
      <c r="T76" s="1"/>
    </row>
    <row r="77" spans="1:20" ht="27" customHeight="1">
      <c r="B77" s="146">
        <v>32</v>
      </c>
      <c r="C77" s="147"/>
      <c r="D77" s="147"/>
      <c r="E77" s="118"/>
      <c r="F77" s="184"/>
      <c r="G77" s="135"/>
      <c r="H77" s="135"/>
      <c r="I77" s="136"/>
      <c r="J77" s="2" t="str">
        <f>IF(E77="","",1)</f>
        <v/>
      </c>
      <c r="K77" s="56" t="s">
        <v>206</v>
      </c>
      <c r="L77" s="56" t="s">
        <v>207</v>
      </c>
      <c r="M77" s="57" t="s">
        <v>208</v>
      </c>
      <c r="N77" s="51"/>
      <c r="O77" s="51"/>
      <c r="P77" s="51"/>
      <c r="Q77" s="51"/>
      <c r="R77" s="51"/>
      <c r="S77" s="50"/>
      <c r="T77" s="1"/>
    </row>
    <row r="78" spans="1:20" ht="27" customHeight="1">
      <c r="B78" s="146"/>
      <c r="C78" s="147"/>
      <c r="D78" s="147"/>
      <c r="E78" s="118"/>
      <c r="F78" s="151"/>
      <c r="G78" s="135"/>
      <c r="H78" s="135"/>
      <c r="I78" s="136"/>
      <c r="K78" s="56" t="s">
        <v>211</v>
      </c>
      <c r="L78" s="56" t="s">
        <v>210</v>
      </c>
      <c r="M78" s="57" t="s">
        <v>209</v>
      </c>
      <c r="N78" s="50"/>
      <c r="O78" s="51"/>
      <c r="P78" s="51"/>
      <c r="Q78" s="51"/>
      <c r="R78" s="50"/>
      <c r="S78" s="51"/>
      <c r="T78" s="1"/>
    </row>
    <row r="79" spans="1:20" ht="27" customHeight="1">
      <c r="B79" s="146">
        <v>33</v>
      </c>
      <c r="C79" s="147"/>
      <c r="D79" s="147"/>
      <c r="E79" s="118"/>
      <c r="F79" s="184"/>
      <c r="G79" s="135"/>
      <c r="H79" s="135"/>
      <c r="I79" s="136"/>
      <c r="J79" s="2" t="str">
        <f>IF(E79="","",1)</f>
        <v/>
      </c>
      <c r="K79" s="56" t="s">
        <v>165</v>
      </c>
      <c r="L79" s="56" t="s">
        <v>166</v>
      </c>
      <c r="M79" s="57" t="s">
        <v>167</v>
      </c>
      <c r="N79" s="55"/>
      <c r="O79" s="51"/>
      <c r="P79" s="51"/>
      <c r="Q79" s="51"/>
      <c r="R79" s="51"/>
      <c r="S79" s="50"/>
      <c r="T79" s="51"/>
    </row>
    <row r="80" spans="1:20" ht="27" customHeight="1">
      <c r="B80" s="146"/>
      <c r="C80" s="147"/>
      <c r="D80" s="147"/>
      <c r="E80" s="118"/>
      <c r="F80" s="151"/>
      <c r="G80" s="135"/>
      <c r="H80" s="135"/>
      <c r="I80" s="136"/>
      <c r="K80" s="56" t="s">
        <v>168</v>
      </c>
      <c r="L80" s="56" t="s">
        <v>169</v>
      </c>
      <c r="M80" s="59" t="s">
        <v>170</v>
      </c>
      <c r="N80" s="55"/>
      <c r="O80" s="51"/>
      <c r="P80" s="51"/>
      <c r="Q80" s="51"/>
      <c r="R80" s="51"/>
      <c r="S80" s="51"/>
      <c r="T80" s="51"/>
    </row>
    <row r="81" spans="1:20" ht="27" customHeight="1">
      <c r="B81" s="146">
        <v>34</v>
      </c>
      <c r="C81" s="147"/>
      <c r="D81" s="147"/>
      <c r="E81" s="118"/>
      <c r="F81" s="184"/>
      <c r="G81" s="135"/>
      <c r="H81" s="135"/>
      <c r="I81" s="136"/>
      <c r="J81" s="2" t="str">
        <f>IF(E81="","",1)</f>
        <v/>
      </c>
      <c r="K81" s="56" t="s">
        <v>171</v>
      </c>
      <c r="L81" s="56" t="s">
        <v>172</v>
      </c>
      <c r="M81" s="59" t="s">
        <v>173</v>
      </c>
      <c r="N81" s="55"/>
      <c r="O81" s="50"/>
      <c r="P81" s="51"/>
      <c r="Q81" s="51"/>
      <c r="R81" s="51"/>
      <c r="S81" s="50"/>
      <c r="T81" s="51"/>
    </row>
    <row r="82" spans="1:20" ht="27" customHeight="1">
      <c r="B82" s="146"/>
      <c r="C82" s="147"/>
      <c r="D82" s="147"/>
      <c r="E82" s="118"/>
      <c r="F82" s="151"/>
      <c r="G82" s="135"/>
      <c r="H82" s="135"/>
      <c r="I82" s="136"/>
      <c r="K82" s="56" t="s">
        <v>174</v>
      </c>
      <c r="L82" s="56" t="s">
        <v>175</v>
      </c>
      <c r="M82" s="57" t="s">
        <v>176</v>
      </c>
      <c r="N82" s="55"/>
      <c r="O82" s="50"/>
      <c r="P82" s="51"/>
      <c r="Q82" s="51"/>
      <c r="R82" s="51"/>
      <c r="S82" s="50"/>
      <c r="T82" s="51"/>
    </row>
    <row r="83" spans="1:20" ht="27" customHeight="1">
      <c r="B83" s="146">
        <v>35</v>
      </c>
      <c r="C83" s="147"/>
      <c r="D83" s="147"/>
      <c r="E83" s="118"/>
      <c r="F83" s="184"/>
      <c r="G83" s="135"/>
      <c r="H83" s="135"/>
      <c r="I83" s="136"/>
      <c r="J83" s="2" t="str">
        <f>IF(E83="","",1)</f>
        <v/>
      </c>
      <c r="K83" s="1"/>
      <c r="L83" s="1"/>
      <c r="N83" s="60"/>
      <c r="O83" s="50"/>
      <c r="P83" s="51"/>
      <c r="Q83" s="51"/>
      <c r="R83" s="51"/>
      <c r="S83" s="51"/>
      <c r="T83" s="51"/>
    </row>
    <row r="84" spans="1:20" ht="27" customHeight="1">
      <c r="B84" s="146"/>
      <c r="C84" s="147"/>
      <c r="D84" s="147"/>
      <c r="E84" s="118"/>
      <c r="F84" s="151"/>
      <c r="G84" s="135"/>
      <c r="H84" s="135"/>
      <c r="I84" s="136"/>
      <c r="N84" s="55"/>
      <c r="O84" s="50"/>
      <c r="P84" s="51"/>
      <c r="Q84" s="51"/>
      <c r="R84" s="51"/>
      <c r="S84" s="51"/>
      <c r="T84" s="51"/>
    </row>
    <row r="85" spans="1:20" ht="27" customHeight="1">
      <c r="B85" s="146">
        <v>36</v>
      </c>
      <c r="C85" s="147"/>
      <c r="D85" s="147"/>
      <c r="E85" s="118"/>
      <c r="F85" s="184"/>
      <c r="G85" s="135"/>
      <c r="H85" s="135"/>
      <c r="I85" s="136"/>
      <c r="J85" s="2" t="str">
        <f>IF(E85="","",1)</f>
        <v/>
      </c>
      <c r="N85" s="55"/>
      <c r="O85" s="51"/>
      <c r="P85" s="51"/>
      <c r="Q85" s="51"/>
      <c r="R85" s="51"/>
      <c r="S85" s="50"/>
      <c r="T85" s="51"/>
    </row>
    <row r="86" spans="1:20" ht="27" customHeight="1">
      <c r="B86" s="146"/>
      <c r="C86" s="147"/>
      <c r="D86" s="147"/>
      <c r="E86" s="118"/>
      <c r="F86" s="151"/>
      <c r="G86" s="135"/>
      <c r="H86" s="135"/>
      <c r="I86" s="136"/>
      <c r="N86" s="55"/>
      <c r="O86" s="50"/>
      <c r="P86" s="51"/>
      <c r="Q86" s="51"/>
      <c r="R86" s="51"/>
      <c r="S86" s="51"/>
      <c r="T86" s="51"/>
    </row>
    <row r="87" spans="1:20" ht="27" customHeight="1">
      <c r="B87" s="146">
        <v>37</v>
      </c>
      <c r="C87" s="147"/>
      <c r="D87" s="147"/>
      <c r="E87" s="118"/>
      <c r="F87" s="184"/>
      <c r="G87" s="135"/>
      <c r="H87" s="135"/>
      <c r="I87" s="136"/>
      <c r="J87" s="2" t="str">
        <f>IF(E87="","",1)</f>
        <v/>
      </c>
      <c r="N87" s="55"/>
      <c r="O87" s="50"/>
      <c r="P87" s="51"/>
      <c r="Q87" s="51"/>
      <c r="R87" s="51"/>
      <c r="S87" s="50"/>
      <c r="T87" s="51"/>
    </row>
    <row r="88" spans="1:20" ht="27" customHeight="1">
      <c r="B88" s="146"/>
      <c r="C88" s="147"/>
      <c r="D88" s="147"/>
      <c r="E88" s="118"/>
      <c r="F88" s="151"/>
      <c r="G88" s="135"/>
      <c r="H88" s="135"/>
      <c r="I88" s="136"/>
      <c r="N88" s="55"/>
      <c r="O88" s="50"/>
      <c r="P88" s="51"/>
      <c r="Q88" s="51"/>
      <c r="R88" s="50"/>
      <c r="S88" s="51"/>
      <c r="T88" s="51"/>
    </row>
    <row r="89" spans="1:20" ht="27" customHeight="1">
      <c r="B89" s="146">
        <v>38</v>
      </c>
      <c r="C89" s="147"/>
      <c r="D89" s="147"/>
      <c r="E89" s="118"/>
      <c r="F89" s="184"/>
      <c r="G89" s="135"/>
      <c r="H89" s="135"/>
      <c r="I89" s="136"/>
      <c r="J89" s="2" t="str">
        <f>IF(E89="","",1)</f>
        <v/>
      </c>
      <c r="N89" s="55"/>
      <c r="O89" s="50"/>
      <c r="P89" s="50"/>
      <c r="Q89" s="51"/>
      <c r="R89" s="51"/>
      <c r="S89" s="50"/>
      <c r="T89" s="51"/>
    </row>
    <row r="90" spans="1:20" ht="27" customHeight="1">
      <c r="B90" s="146"/>
      <c r="C90" s="147"/>
      <c r="D90" s="147"/>
      <c r="E90" s="118"/>
      <c r="F90" s="151"/>
      <c r="G90" s="135"/>
      <c r="H90" s="135"/>
      <c r="I90" s="136"/>
      <c r="N90" s="55"/>
      <c r="O90" s="50"/>
      <c r="P90" s="50"/>
      <c r="Q90" s="51"/>
      <c r="R90" s="51"/>
      <c r="S90" s="50"/>
      <c r="T90" s="51"/>
    </row>
    <row r="91" spans="1:20" ht="27" customHeight="1">
      <c r="B91" s="146">
        <v>39</v>
      </c>
      <c r="C91" s="147"/>
      <c r="D91" s="147"/>
      <c r="E91" s="118"/>
      <c r="F91" s="184"/>
      <c r="G91" s="135"/>
      <c r="H91" s="135"/>
      <c r="I91" s="136"/>
      <c r="J91" s="2" t="str">
        <f>IF(E91="","",1)</f>
        <v/>
      </c>
      <c r="N91" s="55"/>
      <c r="O91" s="50"/>
      <c r="P91" s="51"/>
      <c r="Q91" s="51"/>
      <c r="R91" s="51"/>
      <c r="S91" s="50"/>
      <c r="T91" s="51"/>
    </row>
    <row r="92" spans="1:20" ht="27" customHeight="1">
      <c r="B92" s="146"/>
      <c r="C92" s="147"/>
      <c r="D92" s="147"/>
      <c r="E92" s="118"/>
      <c r="F92" s="151"/>
      <c r="G92" s="135"/>
      <c r="H92" s="135"/>
      <c r="I92" s="136"/>
      <c r="N92" s="55"/>
      <c r="O92" s="50"/>
      <c r="P92" s="51"/>
      <c r="Q92" s="50"/>
      <c r="R92" s="51"/>
      <c r="S92" s="50"/>
      <c r="T92" s="51"/>
    </row>
    <row r="93" spans="1:20" ht="27" customHeight="1">
      <c r="B93" s="146">
        <v>40</v>
      </c>
      <c r="C93" s="147"/>
      <c r="D93" s="147"/>
      <c r="E93" s="118"/>
      <c r="F93" s="147"/>
      <c r="G93" s="135"/>
      <c r="H93" s="135"/>
      <c r="I93" s="136"/>
      <c r="J93" s="2" t="str">
        <f>IF(E93="","",1)</f>
        <v/>
      </c>
      <c r="N93" s="55"/>
      <c r="O93" s="50"/>
      <c r="P93" s="51"/>
      <c r="Q93" s="50"/>
      <c r="R93" s="51"/>
      <c r="S93" s="50"/>
      <c r="T93" s="51"/>
    </row>
    <row r="94" spans="1:20" ht="27" customHeight="1">
      <c r="B94" s="146"/>
      <c r="C94" s="147"/>
      <c r="D94" s="147"/>
      <c r="E94" s="118"/>
      <c r="F94" s="147"/>
      <c r="G94" s="135"/>
      <c r="H94" s="135"/>
      <c r="I94" s="136"/>
      <c r="N94" s="55"/>
      <c r="O94" s="50"/>
      <c r="P94" s="51"/>
      <c r="Q94" s="51"/>
      <c r="R94" s="51"/>
      <c r="S94" s="50"/>
      <c r="T94" s="51"/>
    </row>
    <row r="95" spans="1:20" ht="27" customHeight="1">
      <c r="A95" s="12">
        <f>COUNT(J95,J97,J99,J101,J103,J105,J107,J109,J111,J113)</f>
        <v>0</v>
      </c>
      <c r="B95" s="146">
        <v>41</v>
      </c>
      <c r="C95" s="147"/>
      <c r="D95" s="147"/>
      <c r="E95" s="118"/>
      <c r="F95" s="184"/>
      <c r="G95" s="135"/>
      <c r="H95" s="135"/>
      <c r="I95" s="136"/>
      <c r="J95" s="2" t="str">
        <f>IF(E95="","",1)</f>
        <v/>
      </c>
      <c r="N95" s="55"/>
      <c r="O95" s="51"/>
      <c r="P95" s="51"/>
      <c r="Q95" s="51"/>
      <c r="R95" s="51"/>
      <c r="S95" s="50"/>
      <c r="T95" s="51"/>
    </row>
    <row r="96" spans="1:20" ht="27" customHeight="1">
      <c r="A96" s="41">
        <f>COUNTA(G95:I95,G97:I97,G99:I99,G101:I101,G103:I103,G105:I105,G107:I107,G109:I109,G111:I111,G113:I113)</f>
        <v>0</v>
      </c>
      <c r="B96" s="146"/>
      <c r="C96" s="147"/>
      <c r="D96" s="147"/>
      <c r="E96" s="118"/>
      <c r="F96" s="151"/>
      <c r="G96" s="135"/>
      <c r="H96" s="135"/>
      <c r="I96" s="136"/>
      <c r="N96" s="55"/>
      <c r="O96" s="50"/>
      <c r="P96" s="51"/>
      <c r="Q96" s="51"/>
      <c r="R96" s="50"/>
      <c r="S96" s="50"/>
      <c r="T96" s="51"/>
    </row>
    <row r="97" spans="2:20" ht="27" customHeight="1">
      <c r="B97" s="146">
        <v>42</v>
      </c>
      <c r="C97" s="147"/>
      <c r="D97" s="147"/>
      <c r="E97" s="118"/>
      <c r="F97" s="184"/>
      <c r="G97" s="135"/>
      <c r="H97" s="135"/>
      <c r="I97" s="136"/>
      <c r="J97" s="2" t="str">
        <f>IF(E97="","",1)</f>
        <v/>
      </c>
      <c r="N97" s="55"/>
      <c r="O97" s="51"/>
      <c r="P97" s="51"/>
      <c r="Q97" s="51"/>
      <c r="R97" s="51"/>
      <c r="S97" s="51"/>
      <c r="T97" s="50"/>
    </row>
    <row r="98" spans="2:20" ht="27" customHeight="1">
      <c r="B98" s="146"/>
      <c r="C98" s="147"/>
      <c r="D98" s="147"/>
      <c r="E98" s="118"/>
      <c r="F98" s="151"/>
      <c r="G98" s="135"/>
      <c r="H98" s="135"/>
      <c r="I98" s="136"/>
      <c r="N98" s="55"/>
      <c r="O98" s="50"/>
      <c r="P98" s="51"/>
      <c r="Q98" s="51"/>
      <c r="R98" s="51"/>
      <c r="S98" s="50"/>
      <c r="T98" s="51"/>
    </row>
    <row r="99" spans="2:20" ht="27" customHeight="1">
      <c r="B99" s="146">
        <v>43</v>
      </c>
      <c r="C99" s="147"/>
      <c r="D99" s="147"/>
      <c r="E99" s="118"/>
      <c r="F99" s="184"/>
      <c r="G99" s="135"/>
      <c r="H99" s="135"/>
      <c r="I99" s="136"/>
      <c r="J99" s="2" t="str">
        <f>IF(E99="","",1)</f>
        <v/>
      </c>
      <c r="N99" s="55"/>
      <c r="O99" s="51"/>
      <c r="P99" s="51"/>
      <c r="Q99" s="51"/>
      <c r="R99" s="51"/>
      <c r="S99" s="50"/>
      <c r="T99" s="51"/>
    </row>
    <row r="100" spans="2:20" ht="27" customHeight="1">
      <c r="B100" s="146"/>
      <c r="C100" s="147"/>
      <c r="D100" s="147"/>
      <c r="E100" s="118"/>
      <c r="F100" s="151"/>
      <c r="G100" s="135"/>
      <c r="H100" s="135"/>
      <c r="I100" s="136"/>
      <c r="N100" s="55"/>
      <c r="O100" s="51"/>
      <c r="P100" s="51"/>
      <c r="Q100" s="51"/>
      <c r="R100" s="51"/>
      <c r="S100" s="51"/>
      <c r="T100" s="51"/>
    </row>
    <row r="101" spans="2:20" ht="27" customHeight="1">
      <c r="B101" s="146">
        <v>44</v>
      </c>
      <c r="C101" s="147"/>
      <c r="D101" s="147"/>
      <c r="E101" s="118"/>
      <c r="F101" s="184"/>
      <c r="G101" s="135"/>
      <c r="H101" s="135"/>
      <c r="I101" s="136"/>
      <c r="J101" s="2" t="str">
        <f>IF(E101="","",1)</f>
        <v/>
      </c>
      <c r="N101" s="55"/>
      <c r="O101" s="50"/>
      <c r="P101" s="51"/>
      <c r="Q101" s="51"/>
      <c r="R101" s="51"/>
      <c r="S101" s="50"/>
      <c r="T101" s="51"/>
    </row>
    <row r="102" spans="2:20" ht="27" customHeight="1">
      <c r="B102" s="146"/>
      <c r="C102" s="147"/>
      <c r="D102" s="147"/>
      <c r="E102" s="118"/>
      <c r="F102" s="151"/>
      <c r="G102" s="135"/>
      <c r="H102" s="135"/>
      <c r="I102" s="136"/>
      <c r="N102" s="55"/>
      <c r="O102" s="50"/>
      <c r="P102" s="51"/>
      <c r="Q102" s="51"/>
      <c r="R102" s="51"/>
      <c r="S102" s="50"/>
      <c r="T102" s="51"/>
    </row>
    <row r="103" spans="2:20" ht="27" customHeight="1">
      <c r="B103" s="146">
        <v>45</v>
      </c>
      <c r="C103" s="147"/>
      <c r="D103" s="147"/>
      <c r="E103" s="118"/>
      <c r="F103" s="184"/>
      <c r="G103" s="135"/>
      <c r="H103" s="135"/>
      <c r="I103" s="136"/>
      <c r="J103" s="2" t="str">
        <f>IF(E103="","",1)</f>
        <v/>
      </c>
      <c r="N103" s="60"/>
      <c r="O103" s="50"/>
      <c r="P103" s="51"/>
      <c r="Q103" s="51"/>
      <c r="R103" s="51"/>
      <c r="S103" s="51"/>
      <c r="T103" s="51"/>
    </row>
    <row r="104" spans="2:20" ht="27" customHeight="1">
      <c r="B104" s="146"/>
      <c r="C104" s="147"/>
      <c r="D104" s="147"/>
      <c r="E104" s="118"/>
      <c r="F104" s="151"/>
      <c r="G104" s="135"/>
      <c r="H104" s="135"/>
      <c r="I104" s="136"/>
      <c r="N104" s="55"/>
      <c r="O104" s="50"/>
      <c r="P104" s="51"/>
      <c r="Q104" s="51"/>
      <c r="R104" s="51"/>
      <c r="S104" s="51"/>
      <c r="T104" s="51"/>
    </row>
    <row r="105" spans="2:20" ht="27" customHeight="1">
      <c r="B105" s="146">
        <v>46</v>
      </c>
      <c r="C105" s="147"/>
      <c r="D105" s="147"/>
      <c r="E105" s="118"/>
      <c r="F105" s="184"/>
      <c r="G105" s="135"/>
      <c r="H105" s="135"/>
      <c r="I105" s="136"/>
      <c r="J105" s="2" t="str">
        <f>IF(E105="","",1)</f>
        <v/>
      </c>
      <c r="N105" s="55"/>
      <c r="O105" s="51"/>
      <c r="P105" s="51"/>
      <c r="Q105" s="51"/>
      <c r="R105" s="51"/>
      <c r="S105" s="50"/>
      <c r="T105" s="51"/>
    </row>
    <row r="106" spans="2:20" ht="27" customHeight="1">
      <c r="B106" s="146"/>
      <c r="C106" s="147"/>
      <c r="D106" s="147"/>
      <c r="E106" s="118"/>
      <c r="F106" s="151"/>
      <c r="G106" s="135"/>
      <c r="H106" s="135"/>
      <c r="I106" s="136"/>
      <c r="N106" s="55"/>
      <c r="O106" s="50"/>
      <c r="P106" s="51"/>
      <c r="Q106" s="51"/>
      <c r="R106" s="51"/>
      <c r="S106" s="51"/>
      <c r="T106" s="51"/>
    </row>
    <row r="107" spans="2:20" ht="27" customHeight="1">
      <c r="B107" s="146">
        <v>47</v>
      </c>
      <c r="C107" s="147"/>
      <c r="D107" s="147"/>
      <c r="E107" s="118"/>
      <c r="F107" s="184"/>
      <c r="G107" s="135"/>
      <c r="H107" s="135"/>
      <c r="I107" s="136"/>
      <c r="J107" s="2" t="str">
        <f>IF(E107="","",1)</f>
        <v/>
      </c>
      <c r="N107" s="55"/>
      <c r="O107" s="50"/>
      <c r="P107" s="51"/>
      <c r="Q107" s="51"/>
      <c r="R107" s="51"/>
      <c r="S107" s="50"/>
      <c r="T107" s="51"/>
    </row>
    <row r="108" spans="2:20" ht="27" customHeight="1">
      <c r="B108" s="146"/>
      <c r="C108" s="147"/>
      <c r="D108" s="147"/>
      <c r="E108" s="118"/>
      <c r="F108" s="151"/>
      <c r="G108" s="135"/>
      <c r="H108" s="135"/>
      <c r="I108" s="136"/>
      <c r="N108" s="55"/>
      <c r="O108" s="50"/>
      <c r="P108" s="51"/>
      <c r="Q108" s="51"/>
      <c r="R108" s="50"/>
      <c r="S108" s="51"/>
      <c r="T108" s="51"/>
    </row>
    <row r="109" spans="2:20" ht="27" customHeight="1">
      <c r="B109" s="146">
        <v>48</v>
      </c>
      <c r="C109" s="147"/>
      <c r="D109" s="147"/>
      <c r="E109" s="118"/>
      <c r="F109" s="184"/>
      <c r="G109" s="135"/>
      <c r="H109" s="135"/>
      <c r="I109" s="136"/>
      <c r="J109" s="2" t="str">
        <f>IF(E109="","",1)</f>
        <v/>
      </c>
      <c r="N109" s="55"/>
      <c r="O109" s="50"/>
      <c r="P109" s="50"/>
      <c r="Q109" s="51"/>
      <c r="R109" s="51"/>
      <c r="S109" s="50"/>
      <c r="T109" s="51"/>
    </row>
    <row r="110" spans="2:20" ht="27" customHeight="1">
      <c r="B110" s="146"/>
      <c r="C110" s="147"/>
      <c r="D110" s="147"/>
      <c r="E110" s="118"/>
      <c r="F110" s="151"/>
      <c r="G110" s="135"/>
      <c r="H110" s="135"/>
      <c r="I110" s="136"/>
      <c r="N110" s="55"/>
      <c r="O110" s="50"/>
      <c r="P110" s="50"/>
      <c r="Q110" s="51"/>
      <c r="R110" s="51"/>
      <c r="S110" s="50"/>
      <c r="T110" s="51"/>
    </row>
    <row r="111" spans="2:20" ht="27" customHeight="1">
      <c r="B111" s="146">
        <v>49</v>
      </c>
      <c r="C111" s="147"/>
      <c r="D111" s="147"/>
      <c r="E111" s="118"/>
      <c r="F111" s="184"/>
      <c r="G111" s="135"/>
      <c r="H111" s="135"/>
      <c r="I111" s="136"/>
      <c r="J111" s="2" t="str">
        <f>IF(E111="","",1)</f>
        <v/>
      </c>
      <c r="N111" s="55"/>
      <c r="O111" s="50"/>
      <c r="Q111" s="51"/>
      <c r="R111" s="51"/>
      <c r="S111" s="50"/>
      <c r="T111" s="51"/>
    </row>
    <row r="112" spans="2:20" ht="27" customHeight="1">
      <c r="B112" s="146"/>
      <c r="C112" s="147"/>
      <c r="D112" s="147"/>
      <c r="E112" s="118"/>
      <c r="F112" s="151"/>
      <c r="G112" s="135"/>
      <c r="H112" s="135"/>
      <c r="I112" s="136"/>
      <c r="N112" s="55"/>
      <c r="O112" s="50"/>
      <c r="Q112" s="50"/>
      <c r="R112" s="51"/>
      <c r="S112" s="50"/>
      <c r="T112" s="51"/>
    </row>
    <row r="113" spans="2:20" ht="27" customHeight="1">
      <c r="B113" s="146">
        <v>50</v>
      </c>
      <c r="C113" s="147"/>
      <c r="D113" s="147"/>
      <c r="E113" s="118"/>
      <c r="F113" s="147"/>
      <c r="G113" s="135"/>
      <c r="H113" s="135"/>
      <c r="I113" s="136"/>
      <c r="J113" s="2" t="str">
        <f>IF(E113="","",1)</f>
        <v/>
      </c>
      <c r="Q113" s="50"/>
      <c r="R113" s="51"/>
      <c r="S113" s="50"/>
      <c r="T113" s="51"/>
    </row>
    <row r="114" spans="2:20" ht="27" customHeight="1" thickBot="1">
      <c r="B114" s="148"/>
      <c r="C114" s="149"/>
      <c r="D114" s="149"/>
      <c r="E114" s="120"/>
      <c r="F114" s="149"/>
      <c r="G114" s="139"/>
      <c r="H114" s="139"/>
      <c r="I114" s="140"/>
      <c r="S114" s="50"/>
      <c r="T114" s="51"/>
    </row>
    <row r="115" spans="2:20" ht="20.25" customHeight="1"/>
    <row r="116" spans="2:20" ht="20.25" customHeight="1"/>
    <row r="117" spans="2:20" ht="20.25" customHeight="1"/>
  </sheetData>
  <sheetProtection algorithmName="SHA-512" hashValue="DLyEYbX6970CJpv8RfjU+APtzjzzGLB6PD+192Ufm676DNQ6boPlNPhxvGZli+/6lnJ8CNokg/cx6c7Iq+S5tQ==" saltValue="rKv1oY9OKL7JaZ3Uapyeeg==" spinCount="100000" sheet="1" objects="1" scenarios="1"/>
  <mergeCells count="227">
    <mergeCell ref="N3:Q8"/>
    <mergeCell ref="F93:F94"/>
    <mergeCell ref="F95:F96"/>
    <mergeCell ref="F97:F98"/>
    <mergeCell ref="F85:F86"/>
    <mergeCell ref="F75:F76"/>
    <mergeCell ref="F77:F78"/>
    <mergeCell ref="F79:F80"/>
    <mergeCell ref="F81:F82"/>
    <mergeCell ref="F83:F84"/>
    <mergeCell ref="F71:F72"/>
    <mergeCell ref="F73:F74"/>
    <mergeCell ref="F43:F44"/>
    <mergeCell ref="F45:F46"/>
    <mergeCell ref="F67:F68"/>
    <mergeCell ref="F69:F70"/>
    <mergeCell ref="F47:F48"/>
    <mergeCell ref="F87:F88"/>
    <mergeCell ref="F31:F32"/>
    <mergeCell ref="F33:F34"/>
    <mergeCell ref="F63:F64"/>
    <mergeCell ref="F65:F66"/>
    <mergeCell ref="F35:F36"/>
    <mergeCell ref="F37:F38"/>
    <mergeCell ref="F39:F40"/>
    <mergeCell ref="F41:F42"/>
    <mergeCell ref="F113:F114"/>
    <mergeCell ref="F101:F102"/>
    <mergeCell ref="F103:F104"/>
    <mergeCell ref="F105:F106"/>
    <mergeCell ref="F107:F108"/>
    <mergeCell ref="F109:F110"/>
    <mergeCell ref="F111:F112"/>
    <mergeCell ref="F99:F100"/>
    <mergeCell ref="F89:F90"/>
    <mergeCell ref="F91:F92"/>
    <mergeCell ref="F15:F16"/>
    <mergeCell ref="F11:F12"/>
    <mergeCell ref="F13:F14"/>
    <mergeCell ref="B15:B16"/>
    <mergeCell ref="C15:C16"/>
    <mergeCell ref="B13:B14"/>
    <mergeCell ref="F61:F62"/>
    <mergeCell ref="F23:F24"/>
    <mergeCell ref="F25:F26"/>
    <mergeCell ref="F27:F28"/>
    <mergeCell ref="F29:F30"/>
    <mergeCell ref="F17:F18"/>
    <mergeCell ref="F19:F20"/>
    <mergeCell ref="F49:F50"/>
    <mergeCell ref="F51:F52"/>
    <mergeCell ref="F53:F54"/>
    <mergeCell ref="F55:F56"/>
    <mergeCell ref="F57:F58"/>
    <mergeCell ref="F59:F60"/>
    <mergeCell ref="F21:F22"/>
    <mergeCell ref="B27:B28"/>
    <mergeCell ref="C27:C28"/>
    <mergeCell ref="D27:D28"/>
    <mergeCell ref="B29:B30"/>
    <mergeCell ref="G1:I1"/>
    <mergeCell ref="G11:I11"/>
    <mergeCell ref="B1:F1"/>
    <mergeCell ref="B5:B6"/>
    <mergeCell ref="D5:E5"/>
    <mergeCell ref="B4:C4"/>
    <mergeCell ref="B8:C8"/>
    <mergeCell ref="B11:B12"/>
    <mergeCell ref="C11:C12"/>
    <mergeCell ref="G12:I12"/>
    <mergeCell ref="D6:I6"/>
    <mergeCell ref="D11:D12"/>
    <mergeCell ref="B7:F7"/>
    <mergeCell ref="B3:C3"/>
    <mergeCell ref="D3:E3"/>
    <mergeCell ref="F3:G3"/>
    <mergeCell ref="H3:I3"/>
    <mergeCell ref="F4:G4"/>
    <mergeCell ref="H4:I4"/>
    <mergeCell ref="D4:E4"/>
    <mergeCell ref="G5:H5"/>
    <mergeCell ref="C29:C30"/>
    <mergeCell ref="D29:D30"/>
    <mergeCell ref="C13:C14"/>
    <mergeCell ref="D13:D14"/>
    <mergeCell ref="B23:B24"/>
    <mergeCell ref="C23:C24"/>
    <mergeCell ref="D23:D24"/>
    <mergeCell ref="B25:B26"/>
    <mergeCell ref="C25:C26"/>
    <mergeCell ref="D25:D26"/>
    <mergeCell ref="B19:B20"/>
    <mergeCell ref="C19:C20"/>
    <mergeCell ref="D19:D20"/>
    <mergeCell ref="B21:B22"/>
    <mergeCell ref="C21:C22"/>
    <mergeCell ref="D21:D22"/>
    <mergeCell ref="D15:D16"/>
    <mergeCell ref="B17:B18"/>
    <mergeCell ref="C17:C18"/>
    <mergeCell ref="D17:D18"/>
    <mergeCell ref="B35:B36"/>
    <mergeCell ref="C35:C36"/>
    <mergeCell ref="D35:D36"/>
    <mergeCell ref="B31:B32"/>
    <mergeCell ref="C31:C32"/>
    <mergeCell ref="D31:D32"/>
    <mergeCell ref="B33:B34"/>
    <mergeCell ref="C33:C34"/>
    <mergeCell ref="D33:D34"/>
    <mergeCell ref="B41:B42"/>
    <mergeCell ref="C41:C42"/>
    <mergeCell ref="D41:D42"/>
    <mergeCell ref="B43:B44"/>
    <mergeCell ref="C43:C44"/>
    <mergeCell ref="D43:D44"/>
    <mergeCell ref="B37:B38"/>
    <mergeCell ref="C37:C38"/>
    <mergeCell ref="D37:D38"/>
    <mergeCell ref="B39:B40"/>
    <mergeCell ref="C39:C40"/>
    <mergeCell ref="D39:D40"/>
    <mergeCell ref="B49:B50"/>
    <mergeCell ref="C49:C50"/>
    <mergeCell ref="D49:D50"/>
    <mergeCell ref="B51:B52"/>
    <mergeCell ref="C51:C52"/>
    <mergeCell ref="D51:D52"/>
    <mergeCell ref="B45:B46"/>
    <mergeCell ref="C45:C46"/>
    <mergeCell ref="D45:D46"/>
    <mergeCell ref="B47:B48"/>
    <mergeCell ref="C47:C48"/>
    <mergeCell ref="D47:D48"/>
    <mergeCell ref="B55:B56"/>
    <mergeCell ref="C55:C56"/>
    <mergeCell ref="D55:D56"/>
    <mergeCell ref="B57:B58"/>
    <mergeCell ref="C57:C58"/>
    <mergeCell ref="D57:D58"/>
    <mergeCell ref="B53:B54"/>
    <mergeCell ref="C53:C54"/>
    <mergeCell ref="D53:D54"/>
    <mergeCell ref="B63:B64"/>
    <mergeCell ref="C63:C64"/>
    <mergeCell ref="D63:D64"/>
    <mergeCell ref="B65:B66"/>
    <mergeCell ref="C65:C66"/>
    <mergeCell ref="D65:D66"/>
    <mergeCell ref="B59:B60"/>
    <mergeCell ref="C59:C60"/>
    <mergeCell ref="D59:D60"/>
    <mergeCell ref="B61:B62"/>
    <mergeCell ref="C61:C62"/>
    <mergeCell ref="D61:D62"/>
    <mergeCell ref="B71:B72"/>
    <mergeCell ref="C71:C72"/>
    <mergeCell ref="D71:D72"/>
    <mergeCell ref="B73:B74"/>
    <mergeCell ref="C73:C74"/>
    <mergeCell ref="D73:D74"/>
    <mergeCell ref="B67:B68"/>
    <mergeCell ref="C67:C68"/>
    <mergeCell ref="D67:D68"/>
    <mergeCell ref="B69:B70"/>
    <mergeCell ref="C69:C70"/>
    <mergeCell ref="D69:D70"/>
    <mergeCell ref="B79:B80"/>
    <mergeCell ref="C79:C80"/>
    <mergeCell ref="D79:D80"/>
    <mergeCell ref="B81:B82"/>
    <mergeCell ref="C81:C82"/>
    <mergeCell ref="D81:D82"/>
    <mergeCell ref="B75:B76"/>
    <mergeCell ref="C75:C76"/>
    <mergeCell ref="D75:D76"/>
    <mergeCell ref="B77:B78"/>
    <mergeCell ref="C77:C78"/>
    <mergeCell ref="D77:D78"/>
    <mergeCell ref="B87:B88"/>
    <mergeCell ref="C87:C88"/>
    <mergeCell ref="D87:D88"/>
    <mergeCell ref="B89:B90"/>
    <mergeCell ref="C89:C90"/>
    <mergeCell ref="D89:D90"/>
    <mergeCell ref="B83:B84"/>
    <mergeCell ref="C83:C84"/>
    <mergeCell ref="D83:D84"/>
    <mergeCell ref="B85:B86"/>
    <mergeCell ref="C85:C86"/>
    <mergeCell ref="D85:D86"/>
    <mergeCell ref="B95:B96"/>
    <mergeCell ref="C95:C96"/>
    <mergeCell ref="D95:D96"/>
    <mergeCell ref="B97:B98"/>
    <mergeCell ref="C97:C98"/>
    <mergeCell ref="D97:D98"/>
    <mergeCell ref="B91:B92"/>
    <mergeCell ref="C91:C92"/>
    <mergeCell ref="D91:D92"/>
    <mergeCell ref="B93:B94"/>
    <mergeCell ref="C93:C94"/>
    <mergeCell ref="D93:D94"/>
    <mergeCell ref="B99:B100"/>
    <mergeCell ref="C99:C100"/>
    <mergeCell ref="D99:D100"/>
    <mergeCell ref="B101:B102"/>
    <mergeCell ref="B113:B114"/>
    <mergeCell ref="C113:C114"/>
    <mergeCell ref="D113:D114"/>
    <mergeCell ref="B109:B110"/>
    <mergeCell ref="C109:C110"/>
    <mergeCell ref="D109:D110"/>
    <mergeCell ref="B111:B112"/>
    <mergeCell ref="D105:D106"/>
    <mergeCell ref="B107:B108"/>
    <mergeCell ref="C107:C108"/>
    <mergeCell ref="D107:D108"/>
    <mergeCell ref="C111:C112"/>
    <mergeCell ref="D111:D112"/>
    <mergeCell ref="B105:B106"/>
    <mergeCell ref="C105:C106"/>
    <mergeCell ref="C101:C102"/>
    <mergeCell ref="D101:D102"/>
    <mergeCell ref="B103:B104"/>
    <mergeCell ref="C103:C104"/>
    <mergeCell ref="D103:D104"/>
  </mergeCells>
  <phoneticPr fontId="1"/>
  <conditionalFormatting sqref="C15:C54">
    <cfRule type="containsText" dxfId="12" priority="1" stopIfTrue="1" operator="containsText" text="女">
      <formula>NOT(ISERROR(SEARCH("女",C15)))</formula>
    </cfRule>
    <cfRule type="containsText" dxfId="11" priority="2" stopIfTrue="1" operator="containsText" text="男">
      <formula>NOT(ISERROR(SEARCH("男",C15)))</formula>
    </cfRule>
  </conditionalFormatting>
  <conditionalFormatting sqref="C15:C114">
    <cfRule type="containsText" dxfId="10" priority="5" stopIfTrue="1" operator="containsText" text="女">
      <formula>NOT(ISERROR(SEARCH("女",C15)))</formula>
    </cfRule>
    <cfRule type="containsText" dxfId="9" priority="6" stopIfTrue="1" operator="containsText" text="男">
      <formula>NOT(ISERROR(SEARCH("男",C15)))</formula>
    </cfRule>
  </conditionalFormatting>
  <conditionalFormatting sqref="G12:I12">
    <cfRule type="containsText" dxfId="8" priority="12" operator="containsText" text="未入力">
      <formula>NOT(ISERROR(SEARCH("未入力",G12)))</formula>
    </cfRule>
    <cfRule type="containsText" dxfId="7" priority="13" operator="containsText" text="未入力">
      <formula>NOT(ISERROR(SEARCH("未入力",G12)))</formula>
    </cfRule>
    <cfRule type="containsText" dxfId="6" priority="14" operator="containsText" text="未">
      <formula>NOT(ISERROR(SEARCH("未",G12)))</formula>
    </cfRule>
    <cfRule type="containsText" dxfId="5" priority="15" operator="containsText" text="未">
      <formula>NOT(ISERROR(SEARCH("未",G12)))</formula>
    </cfRule>
    <cfRule type="containsText" dxfId="4" priority="16" operator="containsText" text="未">
      <formula>NOT(ISERROR(SEARCH("未",G12)))</formula>
    </cfRule>
    <cfRule type="containsText" dxfId="3" priority="17" operator="containsText" text="未">
      <formula>NOT(ISERROR(SEARCH("未",G12)))</formula>
    </cfRule>
    <cfRule type="containsText" dxfId="2" priority="18" operator="containsText" text="未">
      <formula>NOT(ISERROR(SEARCH("未",G12)))</formula>
    </cfRule>
  </conditionalFormatting>
  <dataValidations count="7">
    <dataValidation imeMode="halfKatakana" allowBlank="1" showInputMessage="1" showErrorMessage="1" sqref="H4:I4 E16 E18 E20 E22 E24 E26 E28 E30 E32 E34 E36 E38 E40 E42 E44 E46 E48 E50 E52 E54 E56 E58 E60 E62 E64 E66 E68 E70 E72 E74 E76 E78 E80 E82 E84 E86 E88 E90 E92 E94 E96 E98 E100 E102 E104 E106 E108 E110 E112 E114" xr:uid="{00000000-0002-0000-0100-000000000000}"/>
    <dataValidation type="whole" operator="equal" allowBlank="1" showInputMessage="1" showErrorMessage="1" sqref="E9" xr:uid="{00000000-0002-0000-0100-000001000000}">
      <formula1>500</formula1>
    </dataValidation>
    <dataValidation type="list" allowBlank="1" showInputMessage="1" showErrorMessage="1" sqref="C15:C114" xr:uid="{00000000-0002-0000-0100-000002000000}">
      <formula1>$K$13:$L$13</formula1>
    </dataValidation>
    <dataValidation imeMode="halfAlpha" allowBlank="1" showInputMessage="1" showErrorMessage="1" sqref="D15:D114 G5:H5" xr:uid="{00000000-0002-0000-0100-000003000000}"/>
    <dataValidation type="list" allowBlank="1" showInputMessage="1" showErrorMessage="1" sqref="G15:I15 G17:I17 G19:I19 G21:I21 G23:I23 G25:I25 G27:I27 G29:I29 G31:I31 G33:I33 G35:I35 G37:I37 G39:I39 G41:I41 G43:I43 G45:I45 G47:I47 G49:I49 G51:I51 G53:I53 G55:I55 G57:I57 G59:I59 G61:I61 G63:I63 G65:I65 G67:I67 G69:I69 G71:I71 G73:I73 G75:I75 G77:I77 G79:I79 G81:I81 G83:I83 G85:I85 G87:I87 G89:I89 G91:I91 G93:I93 G95:I95 G97:I97 G99:I99 G101:I101 G103:I103 G105:I105 G107:I107 G109:I109 G111:I111 G113:I113" xr:uid="{00000000-0002-0000-0100-000004000000}">
      <formula1>INDIRECT($C15)</formula1>
    </dataValidation>
    <dataValidation type="list" allowBlank="1" showInputMessage="1" showErrorMessage="1" sqref="F15:F114" xr:uid="{00000000-0002-0000-0100-000005000000}">
      <formula1>"1,2,3,4"</formula1>
    </dataValidation>
    <dataValidation type="list" allowBlank="1" showInputMessage="1" sqref="D4:E4" xr:uid="{00000000-0002-0000-0100-000006000000}">
      <formula1>$K$53:$K$83</formula1>
    </dataValidation>
  </dataValidations>
  <printOptions horizontalCentered="1"/>
  <pageMargins left="0.39370078740157483" right="0.39370078740157483" top="0.39370078740157483" bottom="0.39370078740157483" header="0" footer="0"/>
  <pageSetup paperSize="9" scale="95" orientation="portrait" r:id="rId1"/>
  <rowBreaks count="3" manualBreakCount="3">
    <brk id="34" max="16383" man="1"/>
    <brk id="64" max="16383" man="1"/>
    <brk id="94" max="16383" man="1"/>
  </rowBreaks>
  <ignoredErrors>
    <ignoredError sqref="G4 I4" unlockedFormula="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rgb="FF0070C0"/>
  </sheetPr>
  <dimension ref="B1:Q70"/>
  <sheetViews>
    <sheetView zoomScaleNormal="100" zoomScaleSheetLayoutView="80" workbookViewId="0">
      <selection activeCell="B1" sqref="B1:F1"/>
    </sheetView>
  </sheetViews>
  <sheetFormatPr defaultColWidth="9" defaultRowHeight="15"/>
  <cols>
    <col min="1" max="1" width="2.109375" style="1" customWidth="1"/>
    <col min="2" max="2" width="12.21875" style="1" customWidth="1"/>
    <col min="3" max="3" width="16.6640625" style="1" customWidth="1"/>
    <col min="4" max="4" width="7" style="5" customWidth="1"/>
    <col min="5" max="5" width="16.88671875" style="1" customWidth="1"/>
    <col min="6" max="6" width="7" style="5" customWidth="1"/>
    <col min="7" max="7" width="16.88671875" style="1" customWidth="1"/>
    <col min="8" max="8" width="7" style="5" customWidth="1"/>
    <col min="9" max="9" width="16.88671875" style="1" customWidth="1"/>
    <col min="10" max="10" width="4.77734375" style="2" hidden="1" customWidth="1"/>
    <col min="11" max="11" width="10.6640625" style="1" hidden="1" customWidth="1"/>
    <col min="12" max="16384" width="9" style="1"/>
  </cols>
  <sheetData>
    <row r="1" spans="2:17" ht="25.5" customHeight="1" thickBot="1">
      <c r="B1" s="157" t="str">
        <f>個人種目申込一覧表!B1</f>
        <v>令和7年度 長野県高等学校総合体育大会 陸上競技 中信大会</v>
      </c>
      <c r="C1" s="157"/>
      <c r="D1" s="157"/>
      <c r="E1" s="157"/>
      <c r="F1" s="157"/>
      <c r="G1" s="5" t="s">
        <v>177</v>
      </c>
      <c r="H1" s="201" t="str">
        <f>RIGHT(個人種目申込一覧表!G1,10)</f>
        <v>中信高等学校体育連盟</v>
      </c>
      <c r="I1" s="201"/>
    </row>
    <row r="2" spans="2:17" ht="8.25" customHeight="1" thickTop="1">
      <c r="B2" s="5"/>
      <c r="C2" s="5"/>
      <c r="G2" s="5"/>
      <c r="I2" s="5"/>
    </row>
    <row r="3" spans="2:17" ht="25.5" customHeight="1">
      <c r="C3" s="25" t="s">
        <v>178</v>
      </c>
      <c r="L3" s="61"/>
      <c r="M3" s="61"/>
      <c r="N3" s="61"/>
      <c r="O3" s="61"/>
      <c r="P3" s="61"/>
      <c r="Q3" s="61"/>
    </row>
    <row r="4" spans="2:17" ht="6" customHeight="1" thickBot="1">
      <c r="L4" s="61"/>
      <c r="M4" s="61"/>
      <c r="N4" s="61"/>
      <c r="O4" s="61"/>
      <c r="P4" s="61"/>
      <c r="Q4" s="61"/>
    </row>
    <row r="5" spans="2:17" ht="27" customHeight="1">
      <c r="C5" s="13" t="s">
        <v>179</v>
      </c>
      <c r="D5" s="1"/>
      <c r="E5" s="202" t="s">
        <v>195</v>
      </c>
      <c r="F5" s="177"/>
      <c r="G5" s="5"/>
      <c r="I5" s="5"/>
      <c r="L5" s="61"/>
      <c r="M5" s="61"/>
      <c r="N5" s="61"/>
      <c r="O5" s="61"/>
      <c r="P5" s="61"/>
      <c r="Q5" s="61"/>
    </row>
    <row r="6" spans="2:17" ht="27" customHeight="1" thickBot="1">
      <c r="C6" s="62">
        <f>COUNT(J11,J16,J21,J26)</f>
        <v>0</v>
      </c>
      <c r="D6" s="1"/>
      <c r="E6" s="203" t="str">
        <f>個人種目申込一覧表!F4</f>
        <v>学校名を選択して下さい</v>
      </c>
      <c r="F6" s="204"/>
      <c r="G6" s="63"/>
      <c r="I6" s="63"/>
      <c r="L6" s="61"/>
      <c r="M6" s="61"/>
      <c r="N6" s="61"/>
      <c r="O6" s="61"/>
      <c r="P6" s="61"/>
      <c r="Q6" s="61"/>
    </row>
    <row r="7" spans="2:17" ht="6" customHeight="1" thickBot="1">
      <c r="L7" s="61"/>
      <c r="M7" s="61"/>
      <c r="N7" s="61"/>
      <c r="O7" s="61"/>
      <c r="P7" s="61"/>
      <c r="Q7" s="61"/>
    </row>
    <row r="8" spans="2:17" ht="36" customHeight="1" thickBot="1">
      <c r="D8" s="64" t="s">
        <v>180</v>
      </c>
      <c r="E8" s="65" t="s">
        <v>181</v>
      </c>
      <c r="F8" s="66" t="s">
        <v>180</v>
      </c>
      <c r="G8" s="65" t="s">
        <v>181</v>
      </c>
      <c r="H8" s="66" t="s">
        <v>180</v>
      </c>
      <c r="I8" s="67" t="s">
        <v>181</v>
      </c>
      <c r="L8" s="61"/>
      <c r="M8" s="61"/>
      <c r="N8" s="61"/>
      <c r="O8" s="61"/>
      <c r="P8" s="61"/>
      <c r="Q8" s="61"/>
    </row>
    <row r="9" spans="2:17" ht="6" customHeight="1" thickBot="1">
      <c r="B9" s="68"/>
      <c r="C9" s="68"/>
      <c r="D9" s="69"/>
      <c r="F9" s="69"/>
      <c r="H9" s="69"/>
    </row>
    <row r="10" spans="2:17" ht="27" customHeight="1">
      <c r="B10" s="100" t="s">
        <v>182</v>
      </c>
      <c r="C10" s="117" t="s">
        <v>183</v>
      </c>
      <c r="D10" s="123"/>
      <c r="E10" s="72"/>
      <c r="F10" s="125"/>
      <c r="G10" s="72"/>
      <c r="H10" s="125"/>
      <c r="I10" s="73"/>
      <c r="K10" s="1">
        <f>COUNTA(D10,F10,H10,D12,F12,H12)</f>
        <v>0</v>
      </c>
    </row>
    <row r="11" spans="2:17" ht="27" customHeight="1" thickBot="1">
      <c r="B11" s="134" t="s">
        <v>45</v>
      </c>
      <c r="C11" s="121" t="s">
        <v>184</v>
      </c>
      <c r="D11" s="76"/>
      <c r="E11" s="77"/>
      <c r="F11" s="78"/>
      <c r="G11" s="77"/>
      <c r="H11" s="78"/>
      <c r="I11" s="79"/>
      <c r="J11" s="2" t="str">
        <f>IF(E10="","",1)</f>
        <v/>
      </c>
    </row>
    <row r="12" spans="2:17" ht="27" customHeight="1">
      <c r="B12" s="80"/>
      <c r="C12" s="81" t="s">
        <v>185</v>
      </c>
      <c r="D12" s="124"/>
      <c r="E12" s="82"/>
      <c r="F12" s="126"/>
      <c r="G12" s="82"/>
      <c r="H12" s="126"/>
      <c r="I12" s="83"/>
    </row>
    <row r="13" spans="2:17" ht="27" customHeight="1" thickBot="1">
      <c r="B13" s="84"/>
      <c r="C13" s="122"/>
      <c r="D13" s="85"/>
      <c r="E13" s="86"/>
      <c r="F13" s="87"/>
      <c r="G13" s="86"/>
      <c r="H13" s="87"/>
      <c r="I13" s="88"/>
    </row>
    <row r="14" spans="2:17" ht="6" customHeight="1" thickBot="1"/>
    <row r="15" spans="2:17" ht="27" customHeight="1">
      <c r="B15" s="100" t="s">
        <v>182</v>
      </c>
      <c r="C15" s="117" t="s">
        <v>183</v>
      </c>
      <c r="D15" s="123"/>
      <c r="E15" s="72"/>
      <c r="F15" s="125"/>
      <c r="G15" s="72"/>
      <c r="H15" s="125"/>
      <c r="I15" s="73"/>
      <c r="K15" s="1">
        <f>COUNTA(D15,F15,H15,D17,F17,H17)</f>
        <v>0</v>
      </c>
    </row>
    <row r="16" spans="2:17" ht="27" customHeight="1" thickBot="1">
      <c r="B16" s="133" t="s">
        <v>45</v>
      </c>
      <c r="C16" s="121" t="s">
        <v>186</v>
      </c>
      <c r="D16" s="76"/>
      <c r="E16" s="77"/>
      <c r="F16" s="78"/>
      <c r="G16" s="77"/>
      <c r="H16" s="78"/>
      <c r="I16" s="79"/>
      <c r="J16" s="2" t="str">
        <f>IF(E15="","",1)</f>
        <v/>
      </c>
    </row>
    <row r="17" spans="2:14" ht="27" customHeight="1">
      <c r="B17" s="80"/>
      <c r="C17" s="81" t="s">
        <v>185</v>
      </c>
      <c r="D17" s="124"/>
      <c r="E17" s="82"/>
      <c r="F17" s="126"/>
      <c r="G17" s="82"/>
      <c r="H17" s="126"/>
      <c r="I17" s="83"/>
    </row>
    <row r="18" spans="2:14" ht="27" customHeight="1" thickBot="1">
      <c r="B18" s="84"/>
      <c r="C18" s="122"/>
      <c r="D18" s="85"/>
      <c r="E18" s="86"/>
      <c r="F18" s="87"/>
      <c r="G18" s="86"/>
      <c r="H18" s="87"/>
      <c r="I18" s="88"/>
      <c r="N18" s="55"/>
    </row>
    <row r="19" spans="2:14" ht="6" customHeight="1" thickBot="1"/>
    <row r="20" spans="2:14" ht="27" customHeight="1">
      <c r="B20" s="100" t="s">
        <v>182</v>
      </c>
      <c r="C20" s="117" t="s">
        <v>183</v>
      </c>
      <c r="D20" s="129"/>
      <c r="E20" s="72"/>
      <c r="F20" s="131"/>
      <c r="G20" s="72"/>
      <c r="H20" s="131"/>
      <c r="I20" s="73"/>
      <c r="K20" s="1">
        <f>COUNTA(D20,F20,H20,D22,F22,H22)</f>
        <v>0</v>
      </c>
    </row>
    <row r="21" spans="2:14" ht="27" customHeight="1" thickBot="1">
      <c r="B21" s="74" t="s">
        <v>46</v>
      </c>
      <c r="C21" s="127" t="s">
        <v>184</v>
      </c>
      <c r="D21" s="76"/>
      <c r="E21" s="89"/>
      <c r="F21" s="78"/>
      <c r="G21" s="89"/>
      <c r="H21" s="78"/>
      <c r="I21" s="79"/>
      <c r="J21" s="2" t="str">
        <f>IF(E20="","",1)</f>
        <v/>
      </c>
    </row>
    <row r="22" spans="2:14" ht="27" customHeight="1">
      <c r="B22" s="80"/>
      <c r="C22" s="81" t="s">
        <v>185</v>
      </c>
      <c r="D22" s="130"/>
      <c r="E22" s="82"/>
      <c r="F22" s="132"/>
      <c r="G22" s="82"/>
      <c r="H22" s="132"/>
      <c r="I22" s="83"/>
    </row>
    <row r="23" spans="2:14" ht="27.75" customHeight="1" thickBot="1">
      <c r="B23" s="84"/>
      <c r="C23" s="128"/>
      <c r="D23" s="85"/>
      <c r="E23" s="90"/>
      <c r="F23" s="87"/>
      <c r="G23" s="90"/>
      <c r="H23" s="87"/>
      <c r="I23" s="88"/>
    </row>
    <row r="24" spans="2:14" ht="6" customHeight="1" thickBot="1"/>
    <row r="25" spans="2:14" ht="27" customHeight="1">
      <c r="B25" s="100" t="s">
        <v>182</v>
      </c>
      <c r="C25" s="117" t="s">
        <v>183</v>
      </c>
      <c r="D25" s="129"/>
      <c r="E25" s="72"/>
      <c r="F25" s="131"/>
      <c r="G25" s="72"/>
      <c r="H25" s="131"/>
      <c r="I25" s="73"/>
      <c r="K25" s="1">
        <f>COUNTA(D25,F25,H25,D27,F27,H27)</f>
        <v>0</v>
      </c>
    </row>
    <row r="26" spans="2:14" ht="27" customHeight="1" thickBot="1">
      <c r="B26" s="74" t="s">
        <v>46</v>
      </c>
      <c r="C26" s="127" t="s">
        <v>186</v>
      </c>
      <c r="D26" s="76"/>
      <c r="E26" s="89"/>
      <c r="F26" s="78"/>
      <c r="G26" s="89"/>
      <c r="H26" s="78"/>
      <c r="I26" s="79"/>
      <c r="J26" s="2" t="str">
        <f>IF(E25="","",1)</f>
        <v/>
      </c>
    </row>
    <row r="27" spans="2:14" ht="27" customHeight="1">
      <c r="B27" s="80"/>
      <c r="C27" s="81" t="s">
        <v>185</v>
      </c>
      <c r="D27" s="130"/>
      <c r="E27" s="82"/>
      <c r="F27" s="132"/>
      <c r="G27" s="82"/>
      <c r="H27" s="132"/>
      <c r="I27" s="83"/>
    </row>
    <row r="28" spans="2:14" ht="27.75" customHeight="1" thickBot="1">
      <c r="B28" s="84"/>
      <c r="C28" s="128"/>
      <c r="D28" s="85"/>
      <c r="E28" s="90"/>
      <c r="F28" s="87"/>
      <c r="G28" s="90"/>
      <c r="H28" s="87"/>
      <c r="I28" s="88"/>
    </row>
    <row r="29" spans="2:14" ht="6" customHeight="1"/>
    <row r="30" spans="2:14" ht="27" hidden="1" customHeight="1">
      <c r="B30" s="70" t="s">
        <v>182</v>
      </c>
      <c r="C30" s="71" t="s">
        <v>183</v>
      </c>
      <c r="D30" s="91"/>
      <c r="E30" s="92" t="str">
        <f>IF(D30="","",VLOOKUP(D30,#REF!,2,FALSE))</f>
        <v/>
      </c>
      <c r="F30" s="93"/>
      <c r="G30" s="92" t="str">
        <f>IF(F30="","",VLOOKUP(F30,#REF!,2,FALSE))</f>
        <v/>
      </c>
      <c r="H30" s="93"/>
      <c r="I30" s="94" t="str">
        <f>IF(H30="","",VLOOKUP(H30,#REF!,2,FALSE))</f>
        <v/>
      </c>
      <c r="K30" s="1">
        <f>COUNTA(D30,F30,H30,D32,F32,H32)</f>
        <v>0</v>
      </c>
    </row>
    <row r="31" spans="2:14" ht="27" hidden="1" customHeight="1" thickBot="1">
      <c r="B31" s="74" t="s">
        <v>45</v>
      </c>
      <c r="C31" s="75" t="s">
        <v>184</v>
      </c>
      <c r="D31" s="95" t="str">
        <f>IF(D30="","",VLOOKUP(D30,#REF!,4,FALSE))</f>
        <v/>
      </c>
      <c r="E31" s="96" t="str">
        <f>IF(D30="","",VLOOKUP(D30,#REF!,3,FALSE))</f>
        <v/>
      </c>
      <c r="F31" s="97" t="str">
        <f>IF(F30="","",VLOOKUP(F30,#REF!,4,FALSE))</f>
        <v/>
      </c>
      <c r="G31" s="96" t="str">
        <f>IF(F30="","",VLOOKUP(F30,#REF!,3,FALSE))</f>
        <v/>
      </c>
      <c r="H31" s="97" t="str">
        <f>IF(H30="","",VLOOKUP(H30,#REF!,4,FALSE))</f>
        <v/>
      </c>
      <c r="I31" s="98" t="str">
        <f>IF(H30="","",VLOOKUP(H30,#REF!,3,FALSE))</f>
        <v/>
      </c>
      <c r="J31" s="2" t="str">
        <f>IF(E30="","",1)</f>
        <v/>
      </c>
    </row>
    <row r="32" spans="2:14" ht="27" hidden="1" customHeight="1">
      <c r="B32" s="99" t="s">
        <v>187</v>
      </c>
      <c r="C32" s="100" t="s">
        <v>188</v>
      </c>
      <c r="D32" s="101"/>
      <c r="E32" s="102" t="str">
        <f>IF(D32="","",VLOOKUP(D32,#REF!,2,FALSE))</f>
        <v/>
      </c>
      <c r="F32" s="103"/>
      <c r="G32" s="102" t="str">
        <f>IF(F32="","",VLOOKUP(F32,#REF!,2,FALSE))</f>
        <v/>
      </c>
      <c r="H32" s="103"/>
      <c r="I32" s="104" t="str">
        <f>IF(H32="","",VLOOKUP(H32,#REF!,2,FALSE))</f>
        <v/>
      </c>
    </row>
    <row r="33" spans="2:11" ht="27.75" hidden="1" customHeight="1" thickBot="1">
      <c r="B33" s="105"/>
      <c r="C33" s="106">
        <v>4539</v>
      </c>
      <c r="D33" s="107" t="str">
        <f>IF(D32="","",VLOOKUP(D32,#REF!,4,FALSE))</f>
        <v/>
      </c>
      <c r="E33" s="108" t="str">
        <f>IF(D32="","",VLOOKUP(D32,#REF!,3,FALSE))</f>
        <v/>
      </c>
      <c r="F33" s="109" t="str">
        <f>IF(F32="","",VLOOKUP(F32,#REF!,4,FALSE))</f>
        <v/>
      </c>
      <c r="G33" s="108" t="str">
        <f>IF(F32="","",VLOOKUP(F32,#REF!,3,FALSE))</f>
        <v/>
      </c>
      <c r="H33" s="109" t="str">
        <f>IF(H32="","",VLOOKUP(H32,#REF!,4,FALSE))</f>
        <v/>
      </c>
      <c r="I33" s="110" t="str">
        <f>IF(H32="","",VLOOKUP(H32,#REF!,3,FALSE))</f>
        <v/>
      </c>
    </row>
    <row r="34" spans="2:11" ht="6" hidden="1" customHeight="1" thickBot="1"/>
    <row r="35" spans="2:11" ht="27" hidden="1" customHeight="1">
      <c r="B35" s="70" t="s">
        <v>182</v>
      </c>
      <c r="C35" s="71" t="s">
        <v>183</v>
      </c>
      <c r="D35" s="91"/>
      <c r="E35" s="92" t="str">
        <f>IF(D35="","",VLOOKUP(D35,#REF!,2,FALSE))</f>
        <v/>
      </c>
      <c r="F35" s="93"/>
      <c r="G35" s="92" t="str">
        <f>IF(F35="","",VLOOKUP(F35,#REF!,2,FALSE))</f>
        <v/>
      </c>
      <c r="H35" s="93"/>
      <c r="I35" s="94" t="str">
        <f>IF(H35="","",VLOOKUP(H35,#REF!,2,FALSE))</f>
        <v/>
      </c>
      <c r="K35" s="1">
        <f>COUNTA(D35,F35,H35,D37,F37,H37)</f>
        <v>0</v>
      </c>
    </row>
    <row r="36" spans="2:11" ht="27" hidden="1" customHeight="1" thickBot="1">
      <c r="B36" s="74" t="s">
        <v>45</v>
      </c>
      <c r="C36" s="75" t="s">
        <v>186</v>
      </c>
      <c r="D36" s="95" t="str">
        <f>IF(D35="","",VLOOKUP(D35,#REF!,4,FALSE))</f>
        <v/>
      </c>
      <c r="E36" s="96" t="str">
        <f>IF(D35="","",VLOOKUP(D35,#REF!,3,FALSE))</f>
        <v/>
      </c>
      <c r="F36" s="97" t="str">
        <f>IF(F35="","",VLOOKUP(F35,#REF!,4,FALSE))</f>
        <v/>
      </c>
      <c r="G36" s="96" t="str">
        <f>IF(F35="","",VLOOKUP(F35,#REF!,3,FALSE))</f>
        <v/>
      </c>
      <c r="H36" s="97" t="str">
        <f>IF(H35="","",VLOOKUP(H35,#REF!,4,FALSE))</f>
        <v/>
      </c>
      <c r="I36" s="98" t="str">
        <f>IF(H35="","",VLOOKUP(H35,#REF!,3,FALSE))</f>
        <v/>
      </c>
      <c r="J36" s="2" t="str">
        <f>IF(E35="","",1)</f>
        <v/>
      </c>
    </row>
    <row r="37" spans="2:11" ht="27" hidden="1" customHeight="1">
      <c r="B37" s="99" t="s">
        <v>187</v>
      </c>
      <c r="C37" s="100" t="s">
        <v>188</v>
      </c>
      <c r="D37" s="101"/>
      <c r="E37" s="102" t="str">
        <f>IF(D37="","",VLOOKUP(D37,#REF!,2,FALSE))</f>
        <v/>
      </c>
      <c r="F37" s="103"/>
      <c r="G37" s="102" t="str">
        <f>IF(F37="","",VLOOKUP(F37,#REF!,2,FALSE))</f>
        <v/>
      </c>
      <c r="H37" s="103"/>
      <c r="I37" s="104" t="str">
        <f>IF(H37="","",VLOOKUP(H37,#REF!,2,FALSE))</f>
        <v/>
      </c>
    </row>
    <row r="38" spans="2:11" ht="27.75" hidden="1" customHeight="1" thickBot="1">
      <c r="B38" s="105"/>
      <c r="C38" s="106">
        <v>33418</v>
      </c>
      <c r="D38" s="107" t="str">
        <f>IF(D37="","",VLOOKUP(D37,#REF!,4,FALSE))</f>
        <v/>
      </c>
      <c r="E38" s="108" t="str">
        <f>IF(D37="","",VLOOKUP(D37,#REF!,3,FALSE))</f>
        <v/>
      </c>
      <c r="F38" s="109" t="str">
        <f>IF(F37="","",VLOOKUP(F37,#REF!,4,FALSE))</f>
        <v/>
      </c>
      <c r="G38" s="108" t="str">
        <f>IF(F37="","",VLOOKUP(F37,#REF!,3,FALSE))</f>
        <v/>
      </c>
      <c r="H38" s="109" t="str">
        <f>IF(H37="","",VLOOKUP(H37,#REF!,4,FALSE))</f>
        <v/>
      </c>
      <c r="I38" s="110" t="str">
        <f>IF(H37="","",VLOOKUP(H37,#REF!,3,FALSE))</f>
        <v/>
      </c>
    </row>
    <row r="39" spans="2:11" ht="6" hidden="1" customHeight="1" thickBot="1"/>
    <row r="40" spans="2:11" ht="27" hidden="1" customHeight="1">
      <c r="B40" s="70" t="s">
        <v>182</v>
      </c>
      <c r="C40" s="71" t="s">
        <v>183</v>
      </c>
      <c r="D40" s="91"/>
      <c r="E40" s="92" t="str">
        <f>IF(D40="","",VLOOKUP(D40,#REF!,2,FALSE))</f>
        <v/>
      </c>
      <c r="F40" s="93"/>
      <c r="G40" s="92" t="str">
        <f>IF(F40="","",VLOOKUP(F40,#REF!,2,FALSE))</f>
        <v/>
      </c>
      <c r="H40" s="93"/>
      <c r="I40" s="94" t="str">
        <f>IF(H40="","",VLOOKUP(H40,#REF!,2,FALSE))</f>
        <v/>
      </c>
      <c r="K40" s="1">
        <f>COUNTA(D40,F40,H40,D42,F42,H42)</f>
        <v>0</v>
      </c>
    </row>
    <row r="41" spans="2:11" ht="27" hidden="1" customHeight="1" thickBot="1">
      <c r="B41" s="74" t="s">
        <v>46</v>
      </c>
      <c r="C41" s="75" t="s">
        <v>184</v>
      </c>
      <c r="D41" s="95" t="str">
        <f>IF(D40="","",VLOOKUP(D40,#REF!,4,FALSE))</f>
        <v/>
      </c>
      <c r="E41" s="96" t="str">
        <f>IF(D40="","",VLOOKUP(D40,#REF!,3,FALSE))</f>
        <v/>
      </c>
      <c r="F41" s="97" t="str">
        <f>IF(F40="","",VLOOKUP(F40,#REF!,4,FALSE))</f>
        <v/>
      </c>
      <c r="G41" s="96" t="str">
        <f>IF(F40="","",VLOOKUP(F40,#REF!,3,FALSE))</f>
        <v/>
      </c>
      <c r="H41" s="97" t="str">
        <f>IF(H40="","",VLOOKUP(H40,#REF!,4,FALSE))</f>
        <v/>
      </c>
      <c r="I41" s="98" t="str">
        <f>IF(H40="","",VLOOKUP(H40,#REF!,3,FALSE))</f>
        <v/>
      </c>
      <c r="J41" s="2" t="str">
        <f>IF(E40="","",1)</f>
        <v/>
      </c>
    </row>
    <row r="42" spans="2:11" ht="27" hidden="1" customHeight="1">
      <c r="B42" s="99" t="s">
        <v>187</v>
      </c>
      <c r="C42" s="100" t="s">
        <v>188</v>
      </c>
      <c r="D42" s="101"/>
      <c r="E42" s="102" t="str">
        <f>IF(D42="","",VLOOKUP(D42,#REF!,2,FALSE))</f>
        <v/>
      </c>
      <c r="F42" s="103"/>
      <c r="G42" s="102" t="str">
        <f>IF(F42="","",VLOOKUP(F42,#REF!,2,FALSE))</f>
        <v/>
      </c>
      <c r="H42" s="103"/>
      <c r="I42" s="104" t="str">
        <f>IF(H42="","",VLOOKUP(H42,#REF!,2,FALSE))</f>
        <v/>
      </c>
    </row>
    <row r="43" spans="2:11" ht="27.75" hidden="1" customHeight="1" thickBot="1">
      <c r="B43" s="105"/>
      <c r="C43" s="106">
        <v>5139</v>
      </c>
      <c r="D43" s="107" t="str">
        <f>IF(D42="","",VLOOKUP(D42,#REF!,4,FALSE))</f>
        <v/>
      </c>
      <c r="E43" s="108" t="str">
        <f>IF(D42="","",VLOOKUP(D42,#REF!,3,FALSE))</f>
        <v/>
      </c>
      <c r="F43" s="109" t="str">
        <f>IF(F42="","",VLOOKUP(F42,#REF!,4,FALSE))</f>
        <v/>
      </c>
      <c r="G43" s="108" t="str">
        <f>IF(F42="","",VLOOKUP(F42,#REF!,3,FALSE))</f>
        <v/>
      </c>
      <c r="H43" s="109" t="str">
        <f>IF(H42="","",VLOOKUP(H42,#REF!,4,FALSE))</f>
        <v/>
      </c>
      <c r="I43" s="110" t="str">
        <f>IF(H42="","",VLOOKUP(H42,#REF!,3,FALSE))</f>
        <v/>
      </c>
    </row>
    <row r="44" spans="2:11" ht="6" hidden="1" customHeight="1" thickBot="1"/>
    <row r="45" spans="2:11" ht="27" hidden="1" customHeight="1">
      <c r="B45" s="70" t="s">
        <v>182</v>
      </c>
      <c r="C45" s="71" t="s">
        <v>183</v>
      </c>
      <c r="D45" s="91"/>
      <c r="E45" s="92" t="str">
        <f>IF(D45="","",VLOOKUP(D45,#REF!,2,FALSE))</f>
        <v/>
      </c>
      <c r="F45" s="93"/>
      <c r="G45" s="92" t="str">
        <f>IF(F45="","",VLOOKUP(F45,#REF!,2,FALSE))</f>
        <v/>
      </c>
      <c r="H45" s="93"/>
      <c r="I45" s="94" t="str">
        <f>IF(H45="","",VLOOKUP(H45,#REF!,2,FALSE))</f>
        <v/>
      </c>
      <c r="K45" s="1">
        <f>COUNTA(D45,F45,H45,D47,F47,H47)</f>
        <v>0</v>
      </c>
    </row>
    <row r="46" spans="2:11" ht="27" hidden="1" customHeight="1" thickBot="1">
      <c r="B46" s="74" t="s">
        <v>46</v>
      </c>
      <c r="C46" s="75" t="s">
        <v>186</v>
      </c>
      <c r="D46" s="95" t="str">
        <f>IF(D45="","",VLOOKUP(D45,#REF!,4,FALSE))</f>
        <v/>
      </c>
      <c r="E46" s="96" t="str">
        <f>IF(D45="","",VLOOKUP(D45,#REF!,3,FALSE))</f>
        <v/>
      </c>
      <c r="F46" s="97" t="str">
        <f>IF(F45="","",VLOOKUP(F45,#REF!,4,FALSE))</f>
        <v/>
      </c>
      <c r="G46" s="96" t="str">
        <f>IF(F45="","",VLOOKUP(F45,#REF!,3,FALSE))</f>
        <v/>
      </c>
      <c r="H46" s="97" t="str">
        <f>IF(H45="","",VLOOKUP(H45,#REF!,4,FALSE))</f>
        <v/>
      </c>
      <c r="I46" s="98" t="str">
        <f>IF(H45="","",VLOOKUP(H45,#REF!,3,FALSE))</f>
        <v/>
      </c>
      <c r="J46" s="2" t="str">
        <f>IF(E45="","",1)</f>
        <v/>
      </c>
    </row>
    <row r="47" spans="2:11" ht="27" hidden="1" customHeight="1">
      <c r="B47" s="99" t="s">
        <v>187</v>
      </c>
      <c r="C47" s="100" t="s">
        <v>188</v>
      </c>
      <c r="D47" s="101"/>
      <c r="E47" s="102" t="str">
        <f>IF(D47="","",VLOOKUP(D47,#REF!,2,FALSE))</f>
        <v/>
      </c>
      <c r="F47" s="103"/>
      <c r="G47" s="102" t="str">
        <f>IF(F47="","",VLOOKUP(F47,#REF!,2,FALSE))</f>
        <v/>
      </c>
      <c r="H47" s="103"/>
      <c r="I47" s="104" t="str">
        <f>IF(H47="","",VLOOKUP(H47,#REF!,2,FALSE))</f>
        <v/>
      </c>
    </row>
    <row r="48" spans="2:11" ht="27.75" hidden="1" customHeight="1" thickBot="1">
      <c r="B48" s="105"/>
      <c r="C48" s="106">
        <v>40874</v>
      </c>
      <c r="D48" s="107" t="str">
        <f>IF(D47="","",VLOOKUP(D47,#REF!,4,FALSE))</f>
        <v/>
      </c>
      <c r="E48" s="108" t="str">
        <f>IF(D47="","",VLOOKUP(D47,#REF!,3,FALSE))</f>
        <v/>
      </c>
      <c r="F48" s="109" t="str">
        <f>IF(F47="","",VLOOKUP(F47,#REF!,4,FALSE))</f>
        <v/>
      </c>
      <c r="G48" s="108" t="str">
        <f>IF(F47="","",VLOOKUP(F47,#REF!,3,FALSE))</f>
        <v/>
      </c>
      <c r="H48" s="109" t="str">
        <f>IF(H47="","",VLOOKUP(H47,#REF!,4,FALSE))</f>
        <v/>
      </c>
      <c r="I48" s="110" t="str">
        <f>IF(H47="","",VLOOKUP(H47,#REF!,3,FALSE))</f>
        <v/>
      </c>
    </row>
    <row r="49" spans="2:11" ht="6" hidden="1" customHeight="1" thickBot="1"/>
    <row r="50" spans="2:11" ht="27" hidden="1" customHeight="1">
      <c r="B50" s="70" t="s">
        <v>182</v>
      </c>
      <c r="C50" s="71" t="s">
        <v>183</v>
      </c>
      <c r="D50" s="91"/>
      <c r="E50" s="92" t="str">
        <f>IF(D50="","",VLOOKUP(D50,#REF!,2,FALSE))</f>
        <v/>
      </c>
      <c r="F50" s="93"/>
      <c r="G50" s="92" t="str">
        <f>IF(F50="","",VLOOKUP(F50,#REF!,2,FALSE))</f>
        <v/>
      </c>
      <c r="H50" s="93"/>
      <c r="I50" s="94" t="str">
        <f>IF(H50="","",VLOOKUP(H50,#REF!,2,FALSE))</f>
        <v/>
      </c>
      <c r="K50" s="1">
        <f>COUNTA(D50,F50,H50,D52,F52,H52)</f>
        <v>0</v>
      </c>
    </row>
    <row r="51" spans="2:11" ht="27" hidden="1" customHeight="1" thickBot="1">
      <c r="B51" s="74" t="s">
        <v>45</v>
      </c>
      <c r="C51" s="75" t="s">
        <v>184</v>
      </c>
      <c r="D51" s="95" t="str">
        <f>IF(D50="","",VLOOKUP(D50,#REF!,4,FALSE))</f>
        <v/>
      </c>
      <c r="E51" s="96" t="str">
        <f>IF(D50="","",VLOOKUP(D50,#REF!,3,FALSE))</f>
        <v/>
      </c>
      <c r="F51" s="97" t="str">
        <f>IF(F50="","",VLOOKUP(F50,#REF!,4,FALSE))</f>
        <v/>
      </c>
      <c r="G51" s="96" t="str">
        <f>IF(F50="","",VLOOKUP(F50,#REF!,3,FALSE))</f>
        <v/>
      </c>
      <c r="H51" s="97" t="str">
        <f>IF(H50="","",VLOOKUP(H50,#REF!,4,FALSE))</f>
        <v/>
      </c>
      <c r="I51" s="98" t="str">
        <f>IF(H50="","",VLOOKUP(H50,#REF!,3,FALSE))</f>
        <v/>
      </c>
      <c r="J51" s="2" t="str">
        <f>IF(E50="","",1)</f>
        <v/>
      </c>
    </row>
    <row r="52" spans="2:11" ht="27" hidden="1" customHeight="1">
      <c r="B52" s="99" t="s">
        <v>187</v>
      </c>
      <c r="C52" s="100" t="s">
        <v>188</v>
      </c>
      <c r="D52" s="101"/>
      <c r="E52" s="102" t="str">
        <f>IF(D52="","",VLOOKUP(D52,#REF!,2,FALSE))</f>
        <v/>
      </c>
      <c r="F52" s="103"/>
      <c r="G52" s="102" t="str">
        <f>IF(F52="","",VLOOKUP(F52,#REF!,2,FALSE))</f>
        <v/>
      </c>
      <c r="H52" s="103"/>
      <c r="I52" s="104" t="str">
        <f>IF(H52="","",VLOOKUP(H52,#REF!,2,FALSE))</f>
        <v/>
      </c>
    </row>
    <row r="53" spans="2:11" ht="27.75" hidden="1" customHeight="1" thickBot="1">
      <c r="B53" s="105"/>
      <c r="C53" s="106">
        <v>4539</v>
      </c>
      <c r="D53" s="107" t="str">
        <f>IF(D52="","",VLOOKUP(D52,#REF!,4,FALSE))</f>
        <v/>
      </c>
      <c r="E53" s="108" t="str">
        <f>IF(D52="","",VLOOKUP(D52,#REF!,3,FALSE))</f>
        <v/>
      </c>
      <c r="F53" s="109" t="str">
        <f>IF(F52="","",VLOOKUP(F52,#REF!,4,FALSE))</f>
        <v/>
      </c>
      <c r="G53" s="108" t="str">
        <f>IF(F52="","",VLOOKUP(F52,#REF!,3,FALSE))</f>
        <v/>
      </c>
      <c r="H53" s="109" t="str">
        <f>IF(H52="","",VLOOKUP(H52,#REF!,4,FALSE))</f>
        <v/>
      </c>
      <c r="I53" s="110" t="str">
        <f>IF(H52="","",VLOOKUP(H52,#REF!,3,FALSE))</f>
        <v/>
      </c>
    </row>
    <row r="54" spans="2:11" ht="6" hidden="1" customHeight="1" thickBot="1"/>
    <row r="55" spans="2:11" ht="27" hidden="1" customHeight="1">
      <c r="B55" s="70" t="s">
        <v>182</v>
      </c>
      <c r="C55" s="71" t="s">
        <v>183</v>
      </c>
      <c r="D55" s="91"/>
      <c r="E55" s="92" t="str">
        <f>IF(D55="","",VLOOKUP(D55,#REF!,2,FALSE))</f>
        <v/>
      </c>
      <c r="F55" s="93"/>
      <c r="G55" s="92" t="str">
        <f>IF(F55="","",VLOOKUP(F55,#REF!,2,FALSE))</f>
        <v/>
      </c>
      <c r="H55" s="93"/>
      <c r="I55" s="94" t="str">
        <f>IF(H55="","",VLOOKUP(H55,#REF!,2,FALSE))</f>
        <v/>
      </c>
      <c r="K55" s="1">
        <f>COUNTA(D55,F55,H55,D57,F57,H57)</f>
        <v>0</v>
      </c>
    </row>
    <row r="56" spans="2:11" ht="27" hidden="1" customHeight="1" thickBot="1">
      <c r="B56" s="74" t="s">
        <v>45</v>
      </c>
      <c r="C56" s="75" t="s">
        <v>186</v>
      </c>
      <c r="D56" s="95" t="str">
        <f>IF(D55="","",VLOOKUP(D55,#REF!,4,FALSE))</f>
        <v/>
      </c>
      <c r="E56" s="96" t="str">
        <f>IF(D55="","",VLOOKUP(D55,#REF!,3,FALSE))</f>
        <v/>
      </c>
      <c r="F56" s="97" t="str">
        <f>IF(F55="","",VLOOKUP(F55,#REF!,4,FALSE))</f>
        <v/>
      </c>
      <c r="G56" s="96" t="str">
        <f>IF(F55="","",VLOOKUP(F55,#REF!,3,FALSE))</f>
        <v/>
      </c>
      <c r="H56" s="97" t="str">
        <f>IF(H55="","",VLOOKUP(H55,#REF!,4,FALSE))</f>
        <v/>
      </c>
      <c r="I56" s="98" t="str">
        <f>IF(H55="","",VLOOKUP(H55,#REF!,3,FALSE))</f>
        <v/>
      </c>
      <c r="J56" s="2" t="str">
        <f>IF(E55="","",1)</f>
        <v/>
      </c>
    </row>
    <row r="57" spans="2:11" ht="27" hidden="1" customHeight="1">
      <c r="B57" s="99" t="s">
        <v>187</v>
      </c>
      <c r="C57" s="100" t="s">
        <v>188</v>
      </c>
      <c r="D57" s="101"/>
      <c r="E57" s="102" t="str">
        <f>IF(D57="","",VLOOKUP(D57,#REF!,2,FALSE))</f>
        <v/>
      </c>
      <c r="F57" s="103"/>
      <c r="G57" s="102" t="str">
        <f>IF(F57="","",VLOOKUP(F57,#REF!,2,FALSE))</f>
        <v/>
      </c>
      <c r="H57" s="103"/>
      <c r="I57" s="104" t="str">
        <f>IF(H57="","",VLOOKUP(H57,#REF!,2,FALSE))</f>
        <v/>
      </c>
    </row>
    <row r="58" spans="2:11" ht="27.75" hidden="1" customHeight="1" thickBot="1">
      <c r="B58" s="105"/>
      <c r="C58" s="106">
        <v>33418</v>
      </c>
      <c r="D58" s="107" t="str">
        <f>IF(D57="","",VLOOKUP(D57,#REF!,4,FALSE))</f>
        <v/>
      </c>
      <c r="E58" s="108" t="str">
        <f>IF(D57="","",VLOOKUP(D57,#REF!,3,FALSE))</f>
        <v/>
      </c>
      <c r="F58" s="109" t="str">
        <f>IF(F57="","",VLOOKUP(F57,#REF!,4,FALSE))</f>
        <v/>
      </c>
      <c r="G58" s="108" t="str">
        <f>IF(F57="","",VLOOKUP(F57,#REF!,3,FALSE))</f>
        <v/>
      </c>
      <c r="H58" s="109" t="str">
        <f>IF(H57="","",VLOOKUP(H57,#REF!,4,FALSE))</f>
        <v/>
      </c>
      <c r="I58" s="110" t="str">
        <f>IF(H57="","",VLOOKUP(H57,#REF!,3,FALSE))</f>
        <v/>
      </c>
    </row>
    <row r="59" spans="2:11" ht="6" hidden="1" customHeight="1" thickBot="1"/>
    <row r="60" spans="2:11" ht="27" hidden="1" customHeight="1">
      <c r="B60" s="70" t="s">
        <v>182</v>
      </c>
      <c r="C60" s="71" t="s">
        <v>183</v>
      </c>
      <c r="D60" s="91"/>
      <c r="E60" s="92" t="str">
        <f>IF(D60="","",VLOOKUP(D60,#REF!,2,FALSE))</f>
        <v/>
      </c>
      <c r="F60" s="93"/>
      <c r="G60" s="92" t="str">
        <f>IF(F60="","",VLOOKUP(F60,#REF!,2,FALSE))</f>
        <v/>
      </c>
      <c r="H60" s="93"/>
      <c r="I60" s="94" t="str">
        <f>IF(H60="","",VLOOKUP(H60,#REF!,2,FALSE))</f>
        <v/>
      </c>
      <c r="K60" s="1">
        <f>COUNTA(D60,F60,H60,D62,F62,H62)</f>
        <v>0</v>
      </c>
    </row>
    <row r="61" spans="2:11" ht="27" hidden="1" customHeight="1" thickBot="1">
      <c r="B61" s="74" t="s">
        <v>46</v>
      </c>
      <c r="C61" s="75" t="s">
        <v>184</v>
      </c>
      <c r="D61" s="95" t="str">
        <f>IF(D60="","",VLOOKUP(D60,#REF!,4,FALSE))</f>
        <v/>
      </c>
      <c r="E61" s="96" t="str">
        <f>IF(D60="","",VLOOKUP(D60,#REF!,3,FALSE))</f>
        <v/>
      </c>
      <c r="F61" s="97" t="str">
        <f>IF(F60="","",VLOOKUP(F60,#REF!,4,FALSE))</f>
        <v/>
      </c>
      <c r="G61" s="96" t="str">
        <f>IF(F60="","",VLOOKUP(F60,#REF!,3,FALSE))</f>
        <v/>
      </c>
      <c r="H61" s="97" t="str">
        <f>IF(H60="","",VLOOKUP(H60,#REF!,4,FALSE))</f>
        <v/>
      </c>
      <c r="I61" s="98" t="str">
        <f>IF(H60="","",VLOOKUP(H60,#REF!,3,FALSE))</f>
        <v/>
      </c>
      <c r="J61" s="2" t="str">
        <f>IF(E60="","",1)</f>
        <v/>
      </c>
    </row>
    <row r="62" spans="2:11" ht="27" hidden="1" customHeight="1">
      <c r="B62" s="99" t="s">
        <v>187</v>
      </c>
      <c r="C62" s="100" t="s">
        <v>188</v>
      </c>
      <c r="D62" s="101"/>
      <c r="E62" s="102" t="str">
        <f>IF(D62="","",VLOOKUP(D62,#REF!,2,FALSE))</f>
        <v/>
      </c>
      <c r="F62" s="103"/>
      <c r="G62" s="102" t="str">
        <f>IF(F62="","",VLOOKUP(F62,#REF!,2,FALSE))</f>
        <v/>
      </c>
      <c r="H62" s="103"/>
      <c r="I62" s="104" t="str">
        <f>IF(H62="","",VLOOKUP(H62,#REF!,2,FALSE))</f>
        <v/>
      </c>
    </row>
    <row r="63" spans="2:11" ht="27.75" hidden="1" customHeight="1" thickBot="1">
      <c r="B63" s="105"/>
      <c r="C63" s="106">
        <v>5139</v>
      </c>
      <c r="D63" s="107" t="str">
        <f>IF(D62="","",VLOOKUP(D62,#REF!,4,FALSE))</f>
        <v/>
      </c>
      <c r="E63" s="108" t="str">
        <f>IF(D62="","",VLOOKUP(D62,#REF!,3,FALSE))</f>
        <v/>
      </c>
      <c r="F63" s="109" t="str">
        <f>IF(F62="","",VLOOKUP(F62,#REF!,4,FALSE))</f>
        <v/>
      </c>
      <c r="G63" s="108" t="str">
        <f>IF(F62="","",VLOOKUP(F62,#REF!,3,FALSE))</f>
        <v/>
      </c>
      <c r="H63" s="109" t="str">
        <f>IF(H62="","",VLOOKUP(H62,#REF!,4,FALSE))</f>
        <v/>
      </c>
      <c r="I63" s="110" t="str">
        <f>IF(H62="","",VLOOKUP(H62,#REF!,3,FALSE))</f>
        <v/>
      </c>
    </row>
    <row r="64" spans="2:11" ht="6" hidden="1" customHeight="1" thickBot="1"/>
    <row r="65" spans="2:11" ht="27" hidden="1" customHeight="1">
      <c r="B65" s="70" t="s">
        <v>182</v>
      </c>
      <c r="C65" s="71" t="s">
        <v>183</v>
      </c>
      <c r="D65" s="91"/>
      <c r="E65" s="92" t="str">
        <f>IF(D65="","",VLOOKUP(D65,#REF!,2,FALSE))</f>
        <v/>
      </c>
      <c r="F65" s="93"/>
      <c r="G65" s="92" t="str">
        <f>IF(F65="","",VLOOKUP(F65,#REF!,2,FALSE))</f>
        <v/>
      </c>
      <c r="H65" s="93"/>
      <c r="I65" s="94" t="str">
        <f>IF(H65="","",VLOOKUP(H65,#REF!,2,FALSE))</f>
        <v/>
      </c>
      <c r="K65" s="1">
        <f>COUNTA(D65,F65,H65,D67,F67,H67)</f>
        <v>0</v>
      </c>
    </row>
    <row r="66" spans="2:11" ht="27" hidden="1" customHeight="1" thickBot="1">
      <c r="B66" s="74" t="s">
        <v>46</v>
      </c>
      <c r="C66" s="75" t="s">
        <v>186</v>
      </c>
      <c r="D66" s="95" t="str">
        <f>IF(D65="","",VLOOKUP(D65,#REF!,4,FALSE))</f>
        <v/>
      </c>
      <c r="E66" s="96" t="str">
        <f>IF(D65="","",VLOOKUP(D65,#REF!,3,FALSE))</f>
        <v/>
      </c>
      <c r="F66" s="97" t="str">
        <f>IF(F65="","",VLOOKUP(F65,#REF!,4,FALSE))</f>
        <v/>
      </c>
      <c r="G66" s="96" t="str">
        <f>IF(F65="","",VLOOKUP(F65,#REF!,3,FALSE))</f>
        <v/>
      </c>
      <c r="H66" s="97" t="str">
        <f>IF(H65="","",VLOOKUP(H65,#REF!,4,FALSE))</f>
        <v/>
      </c>
      <c r="I66" s="98" t="str">
        <f>IF(H65="","",VLOOKUP(H65,#REF!,3,FALSE))</f>
        <v/>
      </c>
      <c r="J66" s="2" t="str">
        <f>IF(E65="","",1)</f>
        <v/>
      </c>
    </row>
    <row r="67" spans="2:11" ht="27" hidden="1" customHeight="1">
      <c r="B67" s="99" t="s">
        <v>187</v>
      </c>
      <c r="C67" s="100" t="s">
        <v>188</v>
      </c>
      <c r="D67" s="101"/>
      <c r="E67" s="102" t="str">
        <f>IF(D67="","",VLOOKUP(D67,#REF!,2,FALSE))</f>
        <v/>
      </c>
      <c r="F67" s="103"/>
      <c r="G67" s="102" t="str">
        <f>IF(F67="","",VLOOKUP(F67,#REF!,2,FALSE))</f>
        <v/>
      </c>
      <c r="H67" s="103"/>
      <c r="I67" s="104" t="str">
        <f>IF(H67="","",VLOOKUP(H67,#REF!,2,FALSE))</f>
        <v/>
      </c>
    </row>
    <row r="68" spans="2:11" ht="27.75" hidden="1" customHeight="1" thickBot="1">
      <c r="B68" s="105"/>
      <c r="C68" s="106">
        <v>40874</v>
      </c>
      <c r="D68" s="107" t="str">
        <f>IF(D67="","",VLOOKUP(D67,#REF!,4,FALSE))</f>
        <v/>
      </c>
      <c r="E68" s="108" t="str">
        <f>IF(D67="","",VLOOKUP(D67,#REF!,3,FALSE))</f>
        <v/>
      </c>
      <c r="F68" s="109" t="str">
        <f>IF(F67="","",VLOOKUP(F67,#REF!,4,FALSE))</f>
        <v/>
      </c>
      <c r="G68" s="108" t="str">
        <f>IF(F67="","",VLOOKUP(F67,#REF!,3,FALSE))</f>
        <v/>
      </c>
      <c r="H68" s="109" t="str">
        <f>IF(H67="","",VLOOKUP(H67,#REF!,4,FALSE))</f>
        <v/>
      </c>
      <c r="I68" s="110" t="str">
        <f>IF(H67="","",VLOOKUP(H67,#REF!,3,FALSE))</f>
        <v/>
      </c>
    </row>
    <row r="69" spans="2:11" ht="21" customHeight="1"/>
    <row r="70" spans="2:11" ht="21" customHeight="1"/>
  </sheetData>
  <sheetProtection algorithmName="SHA-512" hashValue="FIo6Ly8B+hU6iRD8v/uA+ySgPInOCp/7MrlK4nPP7oaQ7n3YDyjjD2yfsfj04pkPvsvRcUxERobI0+WCG6z68Q==" saltValue="rTAG2drEwcPyC4Y8iMCwiA==" spinCount="100000" sheet="1"/>
  <mergeCells count="4">
    <mergeCell ref="B1:F1"/>
    <mergeCell ref="H1:I1"/>
    <mergeCell ref="E5:F5"/>
    <mergeCell ref="E6:F6"/>
  </mergeCells>
  <phoneticPr fontId="1"/>
  <conditionalFormatting sqref="B11 B16 B21 B26 B31 B36 B41 B46 B51 B56 B61 B66">
    <cfRule type="containsText" dxfId="1" priority="1" stopIfTrue="1" operator="containsText" text="女">
      <formula>NOT(ISERROR(SEARCH("女",B11)))</formula>
    </cfRule>
    <cfRule type="containsText" dxfId="0" priority="2" stopIfTrue="1" operator="containsText" text="男">
      <formula>NOT(ISERROR(SEARCH("男",B11)))</formula>
    </cfRule>
  </conditionalFormatting>
  <dataValidations disablePrompts="1" count="3">
    <dataValidation imeMode="halfKatakana" showInputMessage="1" showErrorMessage="1" sqref="E51 I51 E31 I31 G31 E33 G33 G51 E53 G53 E36 I36 G36 E38 G38 E41 I41 G41 E43 G43 E46 I46 G46 E48 G48 E56 I56 G56 E58 G58 E61 I61 G61 E63 G63 E66 I66 G66 E68 G68" xr:uid="{00000000-0002-0000-0200-000000000000}"/>
    <dataValidation type="whole" allowBlank="1" showInputMessage="1" showErrorMessage="1" sqref="C53 C33 C38 C43 C48 C58 C63 C68" xr:uid="{00000000-0002-0000-0200-000001000000}">
      <formula1>1111</formula1>
      <formula2>999999</formula2>
    </dataValidation>
    <dataValidation type="list" allowBlank="1" showInputMessage="1" showErrorMessage="1" sqref="B53 B68 B63 B58 B48 B43 B38 B33 D68 F48 H48 H46 F46 D43 F43 H43 H41 F41 D38 F38 H38 H36 F36 F68 H68 H66 F66 D63 F63 H63 H61 F61 D58 F58 H58 H56 F56 D53 D33 F33 H31 F31 F53 H51 D48 F51 B51:D51 B66:D66 B61:D61 B56:D56 B46:D46 B41:D41 B36:D36 B31:D31" xr:uid="{00000000-0002-0000-0200-000002000000}">
      <formula1>#REF!</formula1>
    </dataValidation>
  </dataValidations>
  <printOptions horizontalCentered="1"/>
  <pageMargins left="0.59055118110236227" right="0.59055118110236227" top="0.59055118110236227" bottom="0.78740157480314965" header="0" footer="0"/>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注意事項</vt:lpstr>
      <vt:lpstr>個人種目申込一覧表</vt:lpstr>
      <vt:lpstr>リレー申込票</vt:lpstr>
      <vt:lpstr>リレー申込票!Print_Area</vt:lpstr>
      <vt:lpstr>個人種目申込一覧表!Print_Area</vt:lpstr>
      <vt:lpstr>個人種目申込一覧表!女子</vt:lpstr>
      <vt:lpstr>個人種目申込一覧表!男子</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芳男 三代澤</cp:lastModifiedBy>
  <cp:revision/>
  <cp:lastPrinted>2024-04-18T07:21:04Z</cp:lastPrinted>
  <dcterms:created xsi:type="dcterms:W3CDTF">2009-03-04T01:02:54Z</dcterms:created>
  <dcterms:modified xsi:type="dcterms:W3CDTF">2025-03-24T01:08:31Z</dcterms:modified>
  <cp:category/>
  <cp:contentStatus/>
</cp:coreProperties>
</file>