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myswy\JAAF NAGANO\4_高等学校体育連盟\※中信高等学校体育連盟\26(R08)05中信高校総体\"/>
    </mc:Choice>
  </mc:AlternateContent>
  <xr:revisionPtr revIDLastSave="0" documentId="13_ncr:1_{E35F10FC-C59F-471A-B802-AE6DD222887E}" xr6:coauthVersionLast="47" xr6:coauthVersionMax="47" xr10:uidLastSave="{00000000-0000-0000-0000-000000000000}"/>
  <bookViews>
    <workbookView xWindow="-108" yWindow="-108" windowWidth="23256" windowHeight="12456" xr2:uid="{00000000-000D-0000-FFFF-FFFF00000000}"/>
  </bookViews>
  <sheets>
    <sheet name="注意事項" sheetId="3" r:id="rId1"/>
    <sheet name="個人種目申込一覧表" sheetId="1" r:id="rId2"/>
    <sheet name="リレー申込票" sheetId="2" r:id="rId3"/>
  </sheets>
  <definedNames>
    <definedName name="_xlnm.Print_Area" localSheetId="2">リレー申込票!$B$1:$I$28</definedName>
    <definedName name="_xlnm.Print_Area" localSheetId="1">個人種目申込一覧表!$B$1:$I$116</definedName>
    <definedName name="女子" localSheetId="1">個人種目申込一覧表!$L$16:$L$54</definedName>
    <definedName name="男子" localSheetId="1">個人種目申込一覧表!$K$16:$K$53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2" l="1"/>
  <c r="K10" i="2"/>
  <c r="N32" i="1" l="1"/>
  <c r="F4" i="1" l="1"/>
  <c r="E6" i="2" s="1"/>
  <c r="H4" i="1"/>
  <c r="P48" i="1"/>
  <c r="P50" i="1"/>
  <c r="P49"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N16" i="1"/>
  <c r="N17" i="1"/>
  <c r="N18" i="1"/>
  <c r="N19" i="1"/>
  <c r="N20" i="1"/>
  <c r="N21" i="1"/>
  <c r="N22" i="1"/>
  <c r="N23" i="1"/>
  <c r="N24" i="1"/>
  <c r="N25" i="1"/>
  <c r="N26" i="1"/>
  <c r="N27" i="1"/>
  <c r="N28" i="1"/>
  <c r="N29" i="1"/>
  <c r="N30" i="1"/>
  <c r="N31" i="1"/>
  <c r="N33" i="1"/>
  <c r="N34" i="1"/>
  <c r="N35" i="1"/>
  <c r="N36" i="1"/>
  <c r="N37" i="1"/>
  <c r="N38" i="1"/>
  <c r="N39" i="1"/>
  <c r="N40" i="1"/>
  <c r="N41" i="1"/>
  <c r="N42" i="1"/>
  <c r="N43" i="1"/>
  <c r="N44" i="1"/>
  <c r="N45" i="1"/>
  <c r="N46" i="1"/>
  <c r="N47" i="1"/>
  <c r="N48" i="1"/>
  <c r="N49" i="1"/>
  <c r="N50" i="1"/>
  <c r="N51" i="1"/>
  <c r="N52" i="1"/>
  <c r="I11" i="1"/>
  <c r="A98" i="1"/>
  <c r="A78" i="1"/>
  <c r="A58" i="1"/>
  <c r="A38" i="1"/>
  <c r="A18" i="1"/>
  <c r="J26" i="2"/>
  <c r="H1" i="2"/>
  <c r="N14" i="1"/>
  <c r="P14" i="1"/>
  <c r="N15" i="1"/>
  <c r="P15" i="1"/>
  <c r="H68" i="2"/>
  <c r="F68" i="2"/>
  <c r="D68" i="2"/>
  <c r="H66" i="2"/>
  <c r="F66" i="2"/>
  <c r="D66" i="2"/>
  <c r="H63" i="2"/>
  <c r="F63" i="2"/>
  <c r="D63" i="2"/>
  <c r="H61" i="2"/>
  <c r="F61" i="2"/>
  <c r="D61" i="2"/>
  <c r="H58" i="2"/>
  <c r="F58" i="2"/>
  <c r="D58" i="2"/>
  <c r="H56" i="2"/>
  <c r="F56" i="2"/>
  <c r="D56" i="2"/>
  <c r="H53" i="2"/>
  <c r="F53" i="2"/>
  <c r="D53" i="2"/>
  <c r="H51" i="2"/>
  <c r="F51" i="2"/>
  <c r="D51" i="2"/>
  <c r="H48" i="2"/>
  <c r="F48" i="2"/>
  <c r="D48" i="2"/>
  <c r="H46" i="2"/>
  <c r="F46" i="2"/>
  <c r="D46" i="2"/>
  <c r="H43" i="2"/>
  <c r="F43" i="2"/>
  <c r="D43" i="2"/>
  <c r="H41" i="2"/>
  <c r="F41" i="2"/>
  <c r="D41" i="2"/>
  <c r="H38" i="2"/>
  <c r="F38" i="2"/>
  <c r="D38" i="2"/>
  <c r="H36" i="2"/>
  <c r="F36" i="2"/>
  <c r="D36" i="2"/>
  <c r="H33" i="2"/>
  <c r="F33" i="2"/>
  <c r="D33" i="2"/>
  <c r="H31" i="2"/>
  <c r="F31" i="2"/>
  <c r="D31" i="2"/>
  <c r="J17" i="1"/>
  <c r="K65" i="2"/>
  <c r="K60" i="2"/>
  <c r="K55" i="2"/>
  <c r="K50" i="2"/>
  <c r="K45" i="2"/>
  <c r="K40" i="2"/>
  <c r="K35" i="2"/>
  <c r="K30" i="2"/>
  <c r="K25" i="2"/>
  <c r="K20" i="2"/>
  <c r="K15" i="2"/>
  <c r="I68" i="2"/>
  <c r="G68" i="2"/>
  <c r="E68" i="2"/>
  <c r="I67" i="2"/>
  <c r="G67" i="2"/>
  <c r="E67" i="2"/>
  <c r="I66" i="2"/>
  <c r="G66" i="2"/>
  <c r="E66" i="2"/>
  <c r="I65" i="2"/>
  <c r="G65" i="2"/>
  <c r="E65" i="2"/>
  <c r="J66" i="2" s="1"/>
  <c r="I63" i="2"/>
  <c r="G63" i="2"/>
  <c r="E63" i="2"/>
  <c r="I62" i="2"/>
  <c r="G62" i="2"/>
  <c r="E62" i="2"/>
  <c r="I61" i="2"/>
  <c r="G61" i="2"/>
  <c r="E61" i="2"/>
  <c r="I60" i="2"/>
  <c r="G60" i="2"/>
  <c r="E60" i="2"/>
  <c r="J61" i="2" s="1"/>
  <c r="I58" i="2"/>
  <c r="G58" i="2"/>
  <c r="E58" i="2"/>
  <c r="I57" i="2"/>
  <c r="G57" i="2"/>
  <c r="E57" i="2"/>
  <c r="I56" i="2"/>
  <c r="G56" i="2"/>
  <c r="E56" i="2"/>
  <c r="I55" i="2"/>
  <c r="G55" i="2"/>
  <c r="E55" i="2"/>
  <c r="J56" i="2" s="1"/>
  <c r="I53" i="2"/>
  <c r="G53" i="2"/>
  <c r="E53" i="2"/>
  <c r="I52" i="2"/>
  <c r="G52" i="2"/>
  <c r="E52" i="2"/>
  <c r="I51" i="2"/>
  <c r="G51" i="2"/>
  <c r="E51" i="2"/>
  <c r="I50" i="2"/>
  <c r="G50" i="2"/>
  <c r="E50" i="2"/>
  <c r="J51" i="2" s="1"/>
  <c r="I48" i="2"/>
  <c r="G48" i="2"/>
  <c r="E48" i="2"/>
  <c r="I47" i="2"/>
  <c r="G47" i="2"/>
  <c r="E47" i="2"/>
  <c r="I46" i="2"/>
  <c r="G46" i="2"/>
  <c r="E46" i="2"/>
  <c r="I45" i="2"/>
  <c r="G45" i="2"/>
  <c r="E45" i="2"/>
  <c r="J46" i="2" s="1"/>
  <c r="I43" i="2"/>
  <c r="G43" i="2"/>
  <c r="E43" i="2"/>
  <c r="I42" i="2"/>
  <c r="G42" i="2"/>
  <c r="E42" i="2"/>
  <c r="I41" i="2"/>
  <c r="G41" i="2"/>
  <c r="E41" i="2"/>
  <c r="I40" i="2"/>
  <c r="G40" i="2"/>
  <c r="E40" i="2"/>
  <c r="J41" i="2" s="1"/>
  <c r="I38" i="2"/>
  <c r="G38" i="2"/>
  <c r="E38" i="2"/>
  <c r="I37" i="2"/>
  <c r="G37" i="2"/>
  <c r="E37" i="2"/>
  <c r="I36" i="2"/>
  <c r="G36" i="2"/>
  <c r="E36" i="2"/>
  <c r="I35" i="2"/>
  <c r="G35" i="2"/>
  <c r="E35" i="2"/>
  <c r="J36" i="2" s="1"/>
  <c r="I33" i="2"/>
  <c r="G33" i="2"/>
  <c r="E33" i="2"/>
  <c r="I32" i="2"/>
  <c r="G32" i="2"/>
  <c r="E32" i="2"/>
  <c r="I31" i="2"/>
  <c r="G31" i="2"/>
  <c r="E31" i="2"/>
  <c r="I30" i="2"/>
  <c r="G30" i="2"/>
  <c r="E30" i="2"/>
  <c r="J31" i="2" s="1"/>
  <c r="J115" i="1"/>
  <c r="J113" i="1"/>
  <c r="J111" i="1"/>
  <c r="J109" i="1"/>
  <c r="J107" i="1"/>
  <c r="J105" i="1"/>
  <c r="J103" i="1"/>
  <c r="J101" i="1"/>
  <c r="J99" i="1"/>
  <c r="J97" i="1"/>
  <c r="J95" i="1"/>
  <c r="J93" i="1"/>
  <c r="J91" i="1"/>
  <c r="J89" i="1"/>
  <c r="J87" i="1"/>
  <c r="J85" i="1"/>
  <c r="J83" i="1"/>
  <c r="J81" i="1"/>
  <c r="J79" i="1"/>
  <c r="J77" i="1"/>
  <c r="J75" i="1"/>
  <c r="J73" i="1"/>
  <c r="J71" i="1"/>
  <c r="J69" i="1"/>
  <c r="J67" i="1"/>
  <c r="J65" i="1"/>
  <c r="J63" i="1"/>
  <c r="J61" i="1"/>
  <c r="J59" i="1"/>
  <c r="J57" i="1"/>
  <c r="J55" i="1"/>
  <c r="J53" i="1"/>
  <c r="J51" i="1"/>
  <c r="J49" i="1"/>
  <c r="J47" i="1"/>
  <c r="J45" i="1"/>
  <c r="J43" i="1"/>
  <c r="J41" i="1"/>
  <c r="J39" i="1"/>
  <c r="J37" i="1"/>
  <c r="J35" i="1"/>
  <c r="J33" i="1"/>
  <c r="J31" i="1"/>
  <c r="J29" i="1"/>
  <c r="J27" i="1"/>
  <c r="J25" i="1"/>
  <c r="J23" i="1"/>
  <c r="J21" i="1"/>
  <c r="J19" i="1"/>
  <c r="J11" i="2"/>
  <c r="J16" i="2"/>
  <c r="J21" i="2"/>
  <c r="A77" i="1" l="1"/>
  <c r="A97" i="1"/>
  <c r="A57" i="1"/>
  <c r="A17" i="1"/>
  <c r="A37" i="1"/>
  <c r="C11" i="1"/>
  <c r="C6" i="2"/>
  <c r="B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三代澤芳男</author>
  </authors>
  <commentList>
    <comment ref="G5" authorId="0" shapeId="0" xr:uid="{964442ED-ED49-4B3C-B3C7-B01154E53506}">
      <text>
        <r>
          <rPr>
            <b/>
            <sz val="9"/>
            <color indexed="81"/>
            <rFont val="MS P ゴシック"/>
            <family val="3"/>
            <charset val="128"/>
          </rPr>
          <t>ﾊｲﾌﾝ(-)を入れてください</t>
        </r>
      </text>
    </comment>
  </commentList>
</comments>
</file>

<file path=xl/sharedStrings.xml><?xml version="1.0" encoding="utf-8"?>
<sst xmlns="http://schemas.openxmlformats.org/spreadsheetml/2006/main" count="302" uniqueCount="218">
  <si>
    <t>【エントリー全般についての注意】</t>
    <rPh sb="6" eb="8">
      <t>ゼンパン</t>
    </rPh>
    <rPh sb="13" eb="15">
      <t>チュウイ</t>
    </rPh>
    <phoneticPr fontId="1"/>
  </si>
  <si>
    <t>（1）エントリーファイル入力について</t>
    <rPh sb="12" eb="14">
      <t>ニュウリョク</t>
    </rPh>
    <phoneticPr fontId="1"/>
  </si>
  <si>
    <t>① 原則として、色のセル範囲は入力（選択）必須事項です。必ず記入してください。</t>
    <rPh sb="2" eb="4">
      <t>ゲンソク</t>
    </rPh>
    <rPh sb="8" eb="9">
      <t>イロ</t>
    </rPh>
    <rPh sb="12" eb="14">
      <t>ハンイ</t>
    </rPh>
    <rPh sb="15" eb="17">
      <t>ニュウリョク</t>
    </rPh>
    <rPh sb="18" eb="20">
      <t>センタク</t>
    </rPh>
    <rPh sb="21" eb="23">
      <t>ヒッス</t>
    </rPh>
    <rPh sb="23" eb="25">
      <t>ジコウ</t>
    </rPh>
    <rPh sb="28" eb="29">
      <t>カナラ</t>
    </rPh>
    <rPh sb="30" eb="32">
      <t>キニュウ</t>
    </rPh>
    <phoneticPr fontId="1"/>
  </si>
  <si>
    <t>② 学校名はプルダウンメニューをご使用ください。</t>
    <rPh sb="2" eb="5">
      <t>ガッコウメイ</t>
    </rPh>
    <rPh sb="17" eb="19">
      <t>シヨウ</t>
    </rPh>
    <phoneticPr fontId="1"/>
  </si>
  <si>
    <t>④ 参考記録は、ピリオドなど一切用いずに、トラック種目は1/100秒まで、フィールドはcmまでを記入してください。</t>
    <rPh sb="2" eb="4">
      <t>サンコウ</t>
    </rPh>
    <rPh sb="4" eb="6">
      <t>キロク</t>
    </rPh>
    <rPh sb="14" eb="16">
      <t>イッサイ</t>
    </rPh>
    <rPh sb="16" eb="17">
      <t>モチ</t>
    </rPh>
    <rPh sb="25" eb="27">
      <t>シュモク</t>
    </rPh>
    <rPh sb="33" eb="34">
      <t>ビョウ</t>
    </rPh>
    <rPh sb="48" eb="50">
      <t>キニュウ</t>
    </rPh>
    <phoneticPr fontId="1"/>
  </si>
  <si>
    <t>　 また、400mでも分表示（6251×　→　10251○）です。</t>
    <rPh sb="11" eb="12">
      <t>フン</t>
    </rPh>
    <rPh sb="12" eb="14">
      <t>ヒョウジ</t>
    </rPh>
    <phoneticPr fontId="1"/>
  </si>
  <si>
    <t>⑤ ファイル名については、entryfile の部分を学校名（高等学校は省略）に変えてください。</t>
    <rPh sb="6" eb="7">
      <t>メイ</t>
    </rPh>
    <rPh sb="24" eb="26">
      <t>ブブン</t>
    </rPh>
    <rPh sb="27" eb="30">
      <t>ガッコウメイ</t>
    </rPh>
    <rPh sb="31" eb="33">
      <t>コウトウ</t>
    </rPh>
    <rPh sb="33" eb="35">
      <t>ガッコウ</t>
    </rPh>
    <rPh sb="36" eb="38">
      <t>ショウリャク</t>
    </rPh>
    <rPh sb="40" eb="41">
      <t>カ</t>
    </rPh>
    <phoneticPr fontId="1"/>
  </si>
  <si>
    <t>　　※ シートの削除・挿入などはしないでください。</t>
    <rPh sb="8" eb="10">
      <t>サクジョ</t>
    </rPh>
    <rPh sb="11" eb="13">
      <t>ソウニュウ</t>
    </rPh>
    <phoneticPr fontId="1"/>
  </si>
  <si>
    <t>（2）エントリーセンターの利用方法</t>
    <rPh sb="13" eb="15">
      <t>リヨウ</t>
    </rPh>
    <rPh sb="15" eb="17">
      <t>ホウホウ</t>
    </rPh>
    <phoneticPr fontId="1"/>
  </si>
  <si>
    <t>必要事項を記入したエントリーファイルは、県陸協エントリーセンターから送信してください。</t>
    <rPh sb="0" eb="2">
      <t>ヒツヨウ</t>
    </rPh>
    <rPh sb="2" eb="4">
      <t>ジコウ</t>
    </rPh>
    <rPh sb="5" eb="7">
      <t>キニュウ</t>
    </rPh>
    <rPh sb="20" eb="21">
      <t>ケン</t>
    </rPh>
    <rPh sb="21" eb="22">
      <t>リク</t>
    </rPh>
    <rPh sb="22" eb="23">
      <t>キョウ</t>
    </rPh>
    <rPh sb="34" eb="36">
      <t>ソウシン</t>
    </rPh>
    <phoneticPr fontId="1"/>
  </si>
  <si>
    <t>エントリー情報入力画面を開いて、</t>
    <rPh sb="5" eb="7">
      <t>ジョウホウ</t>
    </rPh>
    <rPh sb="7" eb="9">
      <t>ニュウリョク</t>
    </rPh>
    <rPh sb="9" eb="11">
      <t>ガメン</t>
    </rPh>
    <rPh sb="12" eb="13">
      <t>ヒラ</t>
    </rPh>
    <phoneticPr fontId="1"/>
  </si>
  <si>
    <t>① 大会を選択　</t>
    <rPh sb="2" eb="4">
      <t>タイカイ</t>
    </rPh>
    <rPh sb="5" eb="7">
      <t>センタク</t>
    </rPh>
    <phoneticPr fontId="1"/>
  </si>
  <si>
    <t>　 ※ 大会ごとにファイルの送信先が異なりますので、間違いのないよう注意してください。</t>
    <rPh sb="4" eb="6">
      <t>タイカイ</t>
    </rPh>
    <rPh sb="14" eb="16">
      <t>ソウシン</t>
    </rPh>
    <rPh sb="16" eb="17">
      <t>サキ</t>
    </rPh>
    <rPh sb="18" eb="19">
      <t>コト</t>
    </rPh>
    <rPh sb="26" eb="28">
      <t>マチガ</t>
    </rPh>
    <rPh sb="34" eb="36">
      <t>チュウイ</t>
    </rPh>
    <phoneticPr fontId="1"/>
  </si>
  <si>
    <t>② エントリー種別（新規／訂正送信）を選択</t>
    <rPh sb="7" eb="9">
      <t>シュベツ</t>
    </rPh>
    <rPh sb="10" eb="12">
      <t>シンキ</t>
    </rPh>
    <rPh sb="13" eb="15">
      <t>テイセイ</t>
    </rPh>
    <rPh sb="15" eb="17">
      <t>ソウシン</t>
    </rPh>
    <rPh sb="19" eb="21">
      <t>センタク</t>
    </rPh>
    <phoneticPr fontId="1"/>
  </si>
  <si>
    <t>　</t>
    <phoneticPr fontId="1"/>
  </si>
  <si>
    <t>　 ※ 訂正･追加の場合は、訂正分･追加分だけでなく、改めて全データを入力したファイルを送信してください。</t>
    <rPh sb="4" eb="6">
      <t>テイセイ</t>
    </rPh>
    <rPh sb="7" eb="9">
      <t>ツイカ</t>
    </rPh>
    <rPh sb="10" eb="12">
      <t>バアイ</t>
    </rPh>
    <rPh sb="14" eb="16">
      <t>テイセイ</t>
    </rPh>
    <rPh sb="16" eb="17">
      <t>フン</t>
    </rPh>
    <rPh sb="18" eb="20">
      <t>ツイカ</t>
    </rPh>
    <rPh sb="20" eb="21">
      <t>フン</t>
    </rPh>
    <rPh sb="27" eb="28">
      <t>アラタ</t>
    </rPh>
    <rPh sb="30" eb="31">
      <t>ゼン</t>
    </rPh>
    <rPh sb="35" eb="37">
      <t>ニュウリョク</t>
    </rPh>
    <rPh sb="44" eb="46">
      <t>ソウシン</t>
    </rPh>
    <phoneticPr fontId="1"/>
  </si>
  <si>
    <t>③ エントリーファイル添付</t>
    <rPh sb="11" eb="13">
      <t>テンプ</t>
    </rPh>
    <phoneticPr fontId="1"/>
  </si>
  <si>
    <t>　 ※ 参照ボタンを押し、各自のＰＣ上のエントリーファイルを選択したら、（通常）「開く」ボタンを押します。</t>
    <rPh sb="4" eb="6">
      <t>サンショウ</t>
    </rPh>
    <rPh sb="10" eb="11">
      <t>オ</t>
    </rPh>
    <rPh sb="13" eb="15">
      <t>カクジ</t>
    </rPh>
    <rPh sb="18" eb="19">
      <t>ウエ</t>
    </rPh>
    <rPh sb="30" eb="32">
      <t>センタク</t>
    </rPh>
    <rPh sb="37" eb="39">
      <t>ツウジョウ</t>
    </rPh>
    <rPh sb="41" eb="42">
      <t>ヒラ</t>
    </rPh>
    <rPh sb="48" eb="49">
      <t>オ</t>
    </rPh>
    <phoneticPr fontId="1"/>
  </si>
  <si>
    <t>④ 確認画面へ</t>
    <rPh sb="2" eb="4">
      <t>カクニン</t>
    </rPh>
    <rPh sb="4" eb="6">
      <t>ガメン</t>
    </rPh>
    <phoneticPr fontId="1"/>
  </si>
  <si>
    <t>⑤ 送信</t>
    <rPh sb="2" eb="4">
      <t>ソウシン</t>
    </rPh>
    <phoneticPr fontId="1"/>
  </si>
  <si>
    <t>個人種目申込一覧表／中信高等学校体育連盟</t>
    <rPh sb="0" eb="2">
      <t>コジン</t>
    </rPh>
    <rPh sb="2" eb="4">
      <t>シュモク</t>
    </rPh>
    <rPh sb="4" eb="6">
      <t>モウシコミ</t>
    </rPh>
    <rPh sb="6" eb="8">
      <t>イチラン</t>
    </rPh>
    <rPh sb="8" eb="9">
      <t>ヒョウ</t>
    </rPh>
    <rPh sb="10" eb="12">
      <t>チュウシン</t>
    </rPh>
    <rPh sb="12" eb="14">
      <t>コウトウ</t>
    </rPh>
    <rPh sb="14" eb="16">
      <t>ガッコウ</t>
    </rPh>
    <rPh sb="16" eb="18">
      <t>タイイク</t>
    </rPh>
    <rPh sb="18" eb="20">
      <t>レンメイ</t>
    </rPh>
    <phoneticPr fontId="2"/>
  </si>
  <si>
    <t>学校名</t>
    <rPh sb="0" eb="2">
      <t>ガッコウ</t>
    </rPh>
    <rPh sb="2" eb="3">
      <t>メイ</t>
    </rPh>
    <phoneticPr fontId="1"/>
  </si>
  <si>
    <t>略称ｶﾅ（半角）</t>
    <rPh sb="0" eb="2">
      <t>リャクショウ</t>
    </rPh>
    <rPh sb="5" eb="7">
      <t>ハンカク</t>
    </rPh>
    <phoneticPr fontId="1"/>
  </si>
  <si>
    <t>監督</t>
    <rPh sb="0" eb="2">
      <t>カントク</t>
    </rPh>
    <phoneticPr fontId="2"/>
  </si>
  <si>
    <t>氏名</t>
    <rPh sb="0" eb="2">
      <t>シメイ</t>
    </rPh>
    <phoneticPr fontId="2"/>
  </si>
  <si>
    <t>ＴＥＬ</t>
    <phoneticPr fontId="2"/>
  </si>
  <si>
    <t>住所</t>
    <rPh sb="0" eb="2">
      <t>ジュウショ</t>
    </rPh>
    <phoneticPr fontId="2"/>
  </si>
  <si>
    <t>↓参加料合計、登録料合計を入力して下さい。</t>
    <rPh sb="1" eb="4">
      <t>サンカリョウ</t>
    </rPh>
    <rPh sb="4" eb="6">
      <t>ゴウケイ</t>
    </rPh>
    <phoneticPr fontId="1"/>
  </si>
  <si>
    <t>申込人数/
種目数合計</t>
    <rPh sb="0" eb="2">
      <t>モウシコミ</t>
    </rPh>
    <rPh sb="2" eb="3">
      <t>ヒト</t>
    </rPh>
    <rPh sb="3" eb="4">
      <t>スウ</t>
    </rPh>
    <rPh sb="6" eb="8">
      <t>シュモク</t>
    </rPh>
    <rPh sb="8" eb="9">
      <t>スウ</t>
    </rPh>
    <rPh sb="9" eb="11">
      <t>ゴウケイ</t>
    </rPh>
    <phoneticPr fontId="2"/>
  </si>
  <si>
    <t>参加料／人</t>
    <rPh sb="0" eb="2">
      <t>サンカ</t>
    </rPh>
    <rPh sb="4" eb="5">
      <t>ニン</t>
    </rPh>
    <phoneticPr fontId="2"/>
  </si>
  <si>
    <t>個人種目参加料</t>
    <rPh sb="0" eb="2">
      <t>コジン</t>
    </rPh>
    <rPh sb="2" eb="4">
      <t>シュモク</t>
    </rPh>
    <rPh sb="4" eb="6">
      <t>サンカ</t>
    </rPh>
    <rPh sb="6" eb="7">
      <t>リョウ</t>
    </rPh>
    <phoneticPr fontId="2"/>
  </si>
  <si>
    <t>登録料</t>
    <rPh sb="0" eb="3">
      <t>トウロクリョウ</t>
    </rPh>
    <phoneticPr fontId="2"/>
  </si>
  <si>
    <t>支払合計</t>
    <rPh sb="0" eb="2">
      <t>シハライ</t>
    </rPh>
    <rPh sb="2" eb="4">
      <t>ゴウケイ</t>
    </rPh>
    <phoneticPr fontId="2"/>
  </si>
  <si>
    <t>Ｎｏ．</t>
    <phoneticPr fontId="2"/>
  </si>
  <si>
    <t>性別
/ｸﾗｽ</t>
    <rPh sb="0" eb="2">
      <t>セイベツ</t>
    </rPh>
    <phoneticPr fontId="2"/>
  </si>
  <si>
    <t>ﾅﾝﾊﾞｰ</t>
    <phoneticPr fontId="2"/>
  </si>
  <si>
    <t>学年</t>
    <rPh sb="0" eb="2">
      <t>ガクネン</t>
    </rPh>
    <phoneticPr fontId="2"/>
  </si>
  <si>
    <t>出場個人種目</t>
    <rPh sb="0" eb="2">
      <t>シュツジョウ</t>
    </rPh>
    <rPh sb="2" eb="4">
      <t>コジン</t>
    </rPh>
    <rPh sb="4" eb="6">
      <t>シュモク</t>
    </rPh>
    <phoneticPr fontId="2"/>
  </si>
  <si>
    <t>《実施個人種目一覧》</t>
    <rPh sb="1" eb="3">
      <t>ジッシ</t>
    </rPh>
    <rPh sb="3" eb="5">
      <t>コジン</t>
    </rPh>
    <rPh sb="5" eb="7">
      <t>シュモク</t>
    </rPh>
    <rPh sb="7" eb="9">
      <t>イチラン</t>
    </rPh>
    <phoneticPr fontId="2"/>
  </si>
  <si>
    <t>記入例</t>
    <rPh sb="0" eb="2">
      <t>キニュウ</t>
    </rPh>
    <rPh sb="2" eb="3">
      <t>レイ</t>
    </rPh>
    <phoneticPr fontId="2"/>
  </si>
  <si>
    <t>女子</t>
    <rPh sb="0" eb="2">
      <t>ジョシ</t>
    </rPh>
    <phoneticPr fontId="2"/>
  </si>
  <si>
    <t>長野 陸子</t>
    <rPh sb="0" eb="2">
      <t>ナガノ</t>
    </rPh>
    <rPh sb="3" eb="4">
      <t>リク</t>
    </rPh>
    <rPh sb="4" eb="5">
      <t>コ</t>
    </rPh>
    <phoneticPr fontId="2"/>
  </si>
  <si>
    <t>100m</t>
    <phoneticPr fontId="1"/>
  </si>
  <si>
    <t>400m</t>
  </si>
  <si>
    <t>走幅跳</t>
    <rPh sb="0" eb="1">
      <t>ハシ</t>
    </rPh>
    <rPh sb="1" eb="3">
      <t>ハバト</t>
    </rPh>
    <phoneticPr fontId="1"/>
  </si>
  <si>
    <t>男子</t>
    <rPh sb="0" eb="2">
      <t>ダンシ</t>
    </rPh>
    <phoneticPr fontId="1"/>
  </si>
  <si>
    <t>女子</t>
    <rPh sb="0" eb="2">
      <t>ジョシ</t>
    </rPh>
    <phoneticPr fontId="1"/>
  </si>
  <si>
    <t>ﾅｶﾞﾉ ﾘｸｺ</t>
    <phoneticPr fontId="2"/>
  </si>
  <si>
    <t>100m</t>
  </si>
  <si>
    <t>200m</t>
  </si>
  <si>
    <t>800m</t>
  </si>
  <si>
    <t>1500m</t>
  </si>
  <si>
    <t>5000m</t>
  </si>
  <si>
    <t>3000m</t>
  </si>
  <si>
    <t>110mH(1.067m)</t>
  </si>
  <si>
    <t>100mH(0.838m)</t>
    <phoneticPr fontId="1"/>
  </si>
  <si>
    <t>400mH(0.914m)</t>
  </si>
  <si>
    <t>400mH(0.762m)</t>
  </si>
  <si>
    <t>3000mSC</t>
  </si>
  <si>
    <t>5000mW</t>
    <phoneticPr fontId="1"/>
  </si>
  <si>
    <t>5000mW</t>
  </si>
  <si>
    <t>走高跳</t>
    <rPh sb="0" eb="1">
      <t>ハシ</t>
    </rPh>
    <rPh sb="1" eb="3">
      <t>タカト</t>
    </rPh>
    <phoneticPr fontId="2"/>
  </si>
  <si>
    <t>棒高跳</t>
    <rPh sb="0" eb="1">
      <t>ボウ</t>
    </rPh>
    <rPh sb="1" eb="2">
      <t>ダカ</t>
    </rPh>
    <rPh sb="2" eb="3">
      <t>ト</t>
    </rPh>
    <phoneticPr fontId="1"/>
  </si>
  <si>
    <t>棒高跳</t>
    <rPh sb="0" eb="3">
      <t>ボウタカト</t>
    </rPh>
    <phoneticPr fontId="2"/>
  </si>
  <si>
    <t>三段跳</t>
    <rPh sb="0" eb="3">
      <t>サンダント</t>
    </rPh>
    <phoneticPr fontId="2"/>
  </si>
  <si>
    <t>砲丸投(4.000kg)</t>
    <rPh sb="0" eb="3">
      <t>ホウガンナ</t>
    </rPh>
    <phoneticPr fontId="2"/>
  </si>
  <si>
    <t>砲丸投(6.000kg)</t>
    <rPh sb="0" eb="3">
      <t>ホウガンナ</t>
    </rPh>
    <phoneticPr fontId="2"/>
  </si>
  <si>
    <t>円盤投(1.000kg)</t>
    <rPh sb="0" eb="3">
      <t>エンバンナ</t>
    </rPh>
    <phoneticPr fontId="2"/>
  </si>
  <si>
    <t>円盤投(1.750kg)</t>
    <rPh sb="0" eb="3">
      <t>エンバンナ</t>
    </rPh>
    <phoneticPr fontId="2"/>
  </si>
  <si>
    <t>ﾊﾝﾏｰ投(4.000kg)</t>
    <phoneticPr fontId="1"/>
  </si>
  <si>
    <t>ﾊﾝﾏｰ投(6.000kg)</t>
    <rPh sb="4" eb="5">
      <t>ナ</t>
    </rPh>
    <phoneticPr fontId="2"/>
  </si>
  <si>
    <t>七種競技</t>
    <rPh sb="0" eb="2">
      <t>７シュ</t>
    </rPh>
    <rPh sb="2" eb="4">
      <t>キョウギ</t>
    </rPh>
    <phoneticPr fontId="2"/>
  </si>
  <si>
    <t>八種競技</t>
    <rPh sb="0" eb="2">
      <t>８シュ</t>
    </rPh>
    <rPh sb="2" eb="4">
      <t>キョウギ</t>
    </rPh>
    <phoneticPr fontId="2"/>
  </si>
  <si>
    <t>OP100m</t>
  </si>
  <si>
    <t>OP100m</t>
    <phoneticPr fontId="1"/>
  </si>
  <si>
    <t>OP200m</t>
  </si>
  <si>
    <t>OP400m</t>
  </si>
  <si>
    <t>OP800m</t>
  </si>
  <si>
    <t>OP1500m</t>
  </si>
  <si>
    <t>OP3000m</t>
  </si>
  <si>
    <t>OP5000m</t>
  </si>
  <si>
    <t>OP100mH(0.838m)</t>
  </si>
  <si>
    <t>OP110mH(1.067m)</t>
  </si>
  <si>
    <t>OP400mH(0.762m)</t>
  </si>
  <si>
    <t>OP400mH(0.914m)</t>
  </si>
  <si>
    <t>OP5000mW</t>
  </si>
  <si>
    <t>OP3000mSC</t>
  </si>
  <si>
    <t>OP走高跳</t>
  </si>
  <si>
    <t>OP棒高跳</t>
  </si>
  <si>
    <t>OP走幅跳</t>
  </si>
  <si>
    <t>OP三段跳</t>
    <rPh sb="2" eb="5">
      <t>サンダント</t>
    </rPh>
    <phoneticPr fontId="2"/>
  </si>
  <si>
    <t>OP砲丸投(4.000kg)</t>
  </si>
  <si>
    <t>OP三段跳</t>
  </si>
  <si>
    <t>OP円盤投(1.000kg)</t>
  </si>
  <si>
    <t>OP砲丸投(6.000kg)</t>
  </si>
  <si>
    <t>OPﾊﾝﾏｰ投(4.000kg)</t>
    <phoneticPr fontId="1"/>
  </si>
  <si>
    <t>OP円盤投(1.750kg)</t>
  </si>
  <si>
    <t>OPﾊﾝﾏｰ投(6.000kg)</t>
  </si>
  <si>
    <t>OP七種競技</t>
  </si>
  <si>
    <t>OP八種競技</t>
  </si>
  <si>
    <t>明科高等学校</t>
  </si>
  <si>
    <t>明科</t>
  </si>
  <si>
    <t>ｱｶｼﾅ</t>
    <phoneticPr fontId="1"/>
  </si>
  <si>
    <t>梓川高等学校</t>
  </si>
  <si>
    <t>梓川</t>
  </si>
  <si>
    <t>ｱｽﾞｻｶﾞﾜ</t>
    <phoneticPr fontId="1"/>
  </si>
  <si>
    <t>池田工業高等学校</t>
  </si>
  <si>
    <t>池田工</t>
  </si>
  <si>
    <t>ｲｹﾀﾞｺｳ</t>
    <phoneticPr fontId="1"/>
  </si>
  <si>
    <t>エクセラン</t>
  </si>
  <si>
    <t>ｴｸｾﾗﾝ</t>
    <phoneticPr fontId="1"/>
  </si>
  <si>
    <t>大町岳陽高等学校</t>
    <rPh sb="2" eb="3">
      <t>ガク</t>
    </rPh>
    <rPh sb="3" eb="4">
      <t>ヨウ</t>
    </rPh>
    <phoneticPr fontId="1"/>
  </si>
  <si>
    <t>大町岳陽</t>
    <phoneticPr fontId="1"/>
  </si>
  <si>
    <t>ｵｵﾏﾁｶﾞｸﾖｳ</t>
    <phoneticPr fontId="1"/>
  </si>
  <si>
    <t>木曽青峰高等学校</t>
    <phoneticPr fontId="1"/>
  </si>
  <si>
    <t>木曽青峰</t>
    <phoneticPr fontId="1"/>
  </si>
  <si>
    <t>ｷｿｾｲﾎｳ</t>
    <phoneticPr fontId="1"/>
  </si>
  <si>
    <t>塩尻志学館高等学校</t>
  </si>
  <si>
    <t>塩尻志学館</t>
  </si>
  <si>
    <t>ｼｵｼﾞﾘｼｶﾞｸｶﾝ</t>
    <phoneticPr fontId="1"/>
  </si>
  <si>
    <t>信濃むつみ高等学校</t>
    <rPh sb="5" eb="7">
      <t>コウトウ</t>
    </rPh>
    <rPh sb="7" eb="9">
      <t>ガッコウ</t>
    </rPh>
    <phoneticPr fontId="4"/>
  </si>
  <si>
    <t>信濃むつみ</t>
  </si>
  <si>
    <t>ｼﾅﾉﾑﾂﾐ</t>
    <phoneticPr fontId="1"/>
  </si>
  <si>
    <t>蘇南高等学校</t>
    <phoneticPr fontId="1"/>
  </si>
  <si>
    <t>蘇南</t>
    <phoneticPr fontId="1"/>
  </si>
  <si>
    <t>ｿﾅﾝ</t>
    <phoneticPr fontId="1"/>
  </si>
  <si>
    <t>田川高等学校</t>
  </si>
  <si>
    <t>田川</t>
  </si>
  <si>
    <t>ﾀｶﾞﾜ</t>
    <phoneticPr fontId="1"/>
  </si>
  <si>
    <t>東京都市大学塩尻</t>
  </si>
  <si>
    <t>都市大塩尻</t>
  </si>
  <si>
    <t>ﾄｼﾀﾞｲｼｵｼﾞﾘ</t>
    <phoneticPr fontId="1"/>
  </si>
  <si>
    <t>豊科高等学校</t>
  </si>
  <si>
    <t>豊科</t>
  </si>
  <si>
    <t>ﾄﾖｼﾅ</t>
    <phoneticPr fontId="1"/>
  </si>
  <si>
    <t>白馬高等学校</t>
  </si>
  <si>
    <t>白馬</t>
  </si>
  <si>
    <t>ﾊｸﾊﾞ</t>
    <phoneticPr fontId="1"/>
  </si>
  <si>
    <t>穂高商業高等学校</t>
  </si>
  <si>
    <t>穂高商</t>
  </si>
  <si>
    <t>ﾎﾀｶｼｮｳ</t>
    <phoneticPr fontId="1"/>
  </si>
  <si>
    <t>松商学園高等学校</t>
    <rPh sb="4" eb="6">
      <t>コウトウ</t>
    </rPh>
    <rPh sb="6" eb="8">
      <t>ガッコウ</t>
    </rPh>
    <phoneticPr fontId="4"/>
  </si>
  <si>
    <t>松商学園</t>
  </si>
  <si>
    <t>ﾏﾂｼｮｳｶﾞｸｴﾝ</t>
    <phoneticPr fontId="1"/>
  </si>
  <si>
    <t>松本県ヶ丘高等学校</t>
  </si>
  <si>
    <t>松本県ヶ丘</t>
  </si>
  <si>
    <t>ﾏﾂﾓﾄｱｶﾞﾀｶﾞｵｶ</t>
    <phoneticPr fontId="1"/>
  </si>
  <si>
    <t>松本蟻ヶ崎高等学校</t>
  </si>
  <si>
    <t>松本蟻ヶ崎</t>
  </si>
  <si>
    <t>ﾏﾂﾓﾄｱﾘｶﾞｻｷ</t>
    <phoneticPr fontId="1"/>
  </si>
  <si>
    <t>松本工業高等学校</t>
  </si>
  <si>
    <t>松本工</t>
  </si>
  <si>
    <t>ﾏﾂﾓﾄｺｳ</t>
    <phoneticPr fontId="1"/>
  </si>
  <si>
    <t>松本国際高等学校</t>
    <rPh sb="0" eb="2">
      <t>マツモト</t>
    </rPh>
    <rPh sb="2" eb="4">
      <t>コクサイ</t>
    </rPh>
    <rPh sb="4" eb="6">
      <t>コウトウ</t>
    </rPh>
    <rPh sb="6" eb="8">
      <t>ガッコウ</t>
    </rPh>
    <phoneticPr fontId="4"/>
  </si>
  <si>
    <t>松本国際</t>
    <rPh sb="0" eb="2">
      <t>マツモト</t>
    </rPh>
    <rPh sb="2" eb="4">
      <t>コクサイ</t>
    </rPh>
    <phoneticPr fontId="1"/>
  </si>
  <si>
    <t>ﾏﾂﾓﾄｺｸｻｲ</t>
    <phoneticPr fontId="1"/>
  </si>
  <si>
    <t>松本秀峰中等教育学校</t>
    <phoneticPr fontId="1"/>
  </si>
  <si>
    <t>松本秀峰</t>
    <phoneticPr fontId="1"/>
  </si>
  <si>
    <t>ﾏﾂﾓﾄｼｭｳﾎｳ</t>
    <phoneticPr fontId="1"/>
  </si>
  <si>
    <t>松本第一高等学校</t>
    <rPh sb="4" eb="6">
      <t>コウトウ</t>
    </rPh>
    <rPh sb="6" eb="8">
      <t>ガッコウ</t>
    </rPh>
    <phoneticPr fontId="4"/>
  </si>
  <si>
    <t>松本第一</t>
  </si>
  <si>
    <t>ﾏﾂﾓﾄﾀﾞｲｲﾁ</t>
    <phoneticPr fontId="1"/>
  </si>
  <si>
    <t>松本筑摩高等学校</t>
  </si>
  <si>
    <t>松本筑摩</t>
  </si>
  <si>
    <t>ﾏﾂﾓﾄﾁｸﾏ</t>
    <phoneticPr fontId="1"/>
  </si>
  <si>
    <t>松本深志高等学校</t>
  </si>
  <si>
    <t>松本深志</t>
  </si>
  <si>
    <t>ﾏﾂﾓﾄﾌｶｼ</t>
    <phoneticPr fontId="1"/>
  </si>
  <si>
    <t>松本美須々ヶ丘高等学校</t>
  </si>
  <si>
    <t>松本養護学校</t>
    <rPh sb="0" eb="2">
      <t>マツモト</t>
    </rPh>
    <rPh sb="2" eb="4">
      <t>ヨウゴ</t>
    </rPh>
    <rPh sb="4" eb="6">
      <t>ガッコウ</t>
    </rPh>
    <phoneticPr fontId="1"/>
  </si>
  <si>
    <t>松本養護</t>
    <rPh sb="0" eb="2">
      <t>マツモト</t>
    </rPh>
    <rPh sb="2" eb="4">
      <t>ヨウゴ</t>
    </rPh>
    <phoneticPr fontId="1"/>
  </si>
  <si>
    <t>ﾏﾂﾓﾄﾖｳｺﾞ</t>
    <phoneticPr fontId="1"/>
  </si>
  <si>
    <t>南安曇農業高等学校</t>
  </si>
  <si>
    <t>南安曇農</t>
  </si>
  <si>
    <t>ﾐﾅﾐｱﾂﾞﾐﾉｳ</t>
    <phoneticPr fontId="1"/>
  </si>
  <si>
    <t>リレー申込票</t>
    <rPh sb="3" eb="5">
      <t>モウシコミ</t>
    </rPh>
    <rPh sb="5" eb="6">
      <t>ヒョウ</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</si>
  <si>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</si>
  <si>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申込種目数</t>
    <rPh sb="0" eb="2">
      <t>モウシコミ</t>
    </rPh>
    <rPh sb="2" eb="4">
      <t>シュモク</t>
    </rPh>
    <rPh sb="4" eb="5">
      <t>スウ</t>
    </rPh>
    <phoneticPr fontId="1"/>
  </si>
  <si>
    <t>登録番号
/学年</t>
    <rPh sb="0" eb="2">
      <t>トウロク</t>
    </rPh>
    <rPh sb="2" eb="4">
      <t>バンゴウ</t>
    </rPh>
    <rPh sb="6" eb="8">
      <t>ガクネン</t>
    </rPh>
    <phoneticPr fontId="1"/>
  </si>
  <si>
    <t>氏名
／下段（ｶﾅ）</t>
    <rPh sb="0" eb="2">
      <t>シメイ</t>
    </rPh>
    <rPh sb="4" eb="6">
      <t>カダン</t>
    </rPh>
    <phoneticPr fontId="1"/>
  </si>
  <si>
    <t>性/クラス</t>
    <rPh sb="0" eb="1">
      <t>セイ</t>
    </rPh>
    <phoneticPr fontId="1"/>
  </si>
  <si>
    <t>種　　目</t>
    <rPh sb="0" eb="1">
      <t>シュ</t>
    </rPh>
    <rPh sb="3" eb="4">
      <t>メ</t>
    </rPh>
    <phoneticPr fontId="1"/>
  </si>
  <si>
    <t>4×100mR</t>
  </si>
  <si>
    <t>公認最高記録</t>
    <rPh sb="0" eb="2">
      <t>コウニン</t>
    </rPh>
    <rPh sb="2" eb="4">
      <t>サイコウ</t>
    </rPh>
    <rPh sb="4" eb="6">
      <t>キロク</t>
    </rPh>
    <phoneticPr fontId="1"/>
  </si>
  <si>
    <t>4×400mR</t>
  </si>
  <si>
    <t>チーム枝記号</t>
    <rPh sb="3" eb="4">
      <t>エダ</t>
    </rPh>
    <rPh sb="4" eb="6">
      <t>キゴウ</t>
    </rPh>
    <phoneticPr fontId="1"/>
  </si>
  <si>
    <t>参考記録</t>
    <rPh sb="0" eb="2">
      <t>サンコウ</t>
    </rPh>
    <rPh sb="2" eb="4">
      <t>キロク</t>
    </rPh>
    <phoneticPr fontId="1"/>
  </si>
  <si>
    <r>
      <t>略称</t>
    </r>
    <r>
      <rPr>
        <sz val="10"/>
        <color indexed="8"/>
        <rFont val="Meiryo UI"/>
        <family val="3"/>
        <charset val="128"/>
      </rPr>
      <t>（全角7文字以内）</t>
    </r>
    <rPh sb="0" eb="2">
      <t>リャクショウ</t>
    </rPh>
    <rPh sb="3" eb="5">
      <t>ゼンカク</t>
    </rPh>
    <rPh sb="6" eb="8">
      <t>モジ</t>
    </rPh>
    <rPh sb="8" eb="10">
      <t>イナイ</t>
    </rPh>
    <phoneticPr fontId="2"/>
  </si>
  <si>
    <r>
      <t xml:space="preserve">【大会別特記事項】
性別/クラス欄が選択されていないと、種目が選択できません。その他エントリー要領は大会要項でご確認下さい。
</t>
    </r>
    <r>
      <rPr>
        <b/>
        <sz val="12"/>
        <color indexed="10"/>
        <rFont val="Meiryo UI"/>
        <family val="3"/>
        <charset val="128"/>
      </rPr>
      <t>注）オープン参加の場合には、種目の頭に「OP」とある種目を選択してください。</t>
    </r>
    <r>
      <rPr>
        <b/>
        <sz val="12"/>
        <color indexed="8"/>
        <rFont val="Meiryo UI"/>
        <family val="3"/>
        <charset val="128"/>
      </rPr>
      <t xml:space="preserve">
認知書は別途作成し提出お願いします。</t>
    </r>
    <rPh sb="1" eb="3">
      <t>タイカイ</t>
    </rPh>
    <rPh sb="3" eb="4">
      <t>ベツ</t>
    </rPh>
    <rPh sb="4" eb="6">
      <t>トッキ</t>
    </rPh>
    <rPh sb="6" eb="8">
      <t>ジコウ</t>
    </rPh>
    <rPh sb="64" eb="65">
      <t>チュウ</t>
    </rPh>
    <rPh sb="70" eb="72">
      <t>サンカ</t>
    </rPh>
    <rPh sb="73" eb="75">
      <t>バアイ</t>
    </rPh>
    <rPh sb="78" eb="80">
      <t>シュモク</t>
    </rPh>
    <rPh sb="81" eb="82">
      <t>アタマ</t>
    </rPh>
    <rPh sb="90" eb="92">
      <t>シュモク</t>
    </rPh>
    <rPh sb="93" eb="95">
      <t>センタク</t>
    </rPh>
    <rPh sb="113" eb="115">
      <t>テイシュツ</t>
    </rPh>
    <phoneticPr fontId="1"/>
  </si>
  <si>
    <r>
      <t>公認最高記録</t>
    </r>
    <r>
      <rPr>
        <sz val="11"/>
        <color rgb="FFFF0000"/>
        <rFont val="Meiryo UI"/>
        <family val="3"/>
        <charset val="128"/>
      </rPr>
      <t>　（無い場合は未記入）</t>
    </r>
    <rPh sb="0" eb="2">
      <t>コウニン</t>
    </rPh>
    <rPh sb="2" eb="4">
      <t>サイコウ</t>
    </rPh>
    <rPh sb="4" eb="6">
      <t>キロク</t>
    </rPh>
    <rPh sb="8" eb="9">
      <t>ナ</t>
    </rPh>
    <rPh sb="10" eb="12">
      <t>バアイ</t>
    </rPh>
    <rPh sb="13" eb="16">
      <t>ミキニュウ</t>
    </rPh>
    <phoneticPr fontId="1"/>
  </si>
  <si>
    <t>ﾌﾘｶﾞﾅ(半角ｶﾅ)</t>
    <rPh sb="6" eb="8">
      <t>ハンカク</t>
    </rPh>
    <phoneticPr fontId="2"/>
  </si>
  <si>
    <t>400m</t>
    <phoneticPr fontId="1"/>
  </si>
  <si>
    <t>←日中、すぐに
連絡がとれる番号</t>
    <rPh sb="1" eb="3">
      <t>ニッチュウ</t>
    </rPh>
    <rPh sb="14" eb="16">
      <t>バンゴウ</t>
    </rPh>
    <phoneticPr fontId="1"/>
  </si>
  <si>
    <t>学校名</t>
  </si>
  <si>
    <t>やり投(800g)</t>
    <rPh sb="2" eb="3">
      <t>ナ</t>
    </rPh>
    <phoneticPr fontId="2"/>
  </si>
  <si>
    <t>やり投(600g)</t>
    <rPh sb="2" eb="3">
      <t>ナ</t>
    </rPh>
    <phoneticPr fontId="2"/>
  </si>
  <si>
    <t>OPやり投(800g)</t>
    <phoneticPr fontId="1"/>
  </si>
  <si>
    <t>OPやり投(600g)</t>
    <phoneticPr fontId="1"/>
  </si>
  <si>
    <t>日本ウェルネス長野</t>
    <rPh sb="0" eb="2">
      <t>ニホン</t>
    </rPh>
    <rPh sb="7" eb="9">
      <t>ナガノ</t>
    </rPh>
    <phoneticPr fontId="1"/>
  </si>
  <si>
    <t>日本ウェルネス</t>
  </si>
  <si>
    <t>ﾆﾎﾝｳｪﾙﾈｽ</t>
  </si>
  <si>
    <t>松本国際高等学校(通信制)</t>
    <rPh sb="0" eb="2">
      <t>マツモト</t>
    </rPh>
    <rPh sb="2" eb="4">
      <t>コクサイ</t>
    </rPh>
    <rPh sb="4" eb="6">
      <t>コウトウ</t>
    </rPh>
    <rPh sb="6" eb="8">
      <t>ガッコウ</t>
    </rPh>
    <rPh sb="9" eb="12">
      <t>ツウシンセイ</t>
    </rPh>
    <phoneticPr fontId="4"/>
  </si>
  <si>
    <t>松本国際(通)</t>
    <rPh sb="0" eb="2">
      <t>マツモト</t>
    </rPh>
    <rPh sb="2" eb="4">
      <t>コクサイ</t>
    </rPh>
    <rPh sb="5" eb="6">
      <t>ツウ</t>
    </rPh>
    <phoneticPr fontId="1"/>
  </si>
  <si>
    <t>ﾏﾂﾓﾄｺｸｻｲ(ﾂｳ)</t>
    <phoneticPr fontId="1"/>
  </si>
  <si>
    <t>松本筑摩高等学校(定時制)</t>
    <rPh sb="9" eb="12">
      <t>テイジセイ</t>
    </rPh>
    <phoneticPr fontId="1"/>
  </si>
  <si>
    <t>松本筑摩(定)</t>
    <rPh sb="5" eb="6">
      <t>テイ</t>
    </rPh>
    <phoneticPr fontId="1"/>
  </si>
  <si>
    <t>ﾏﾂﾓﾄﾁｸﾏ(ﾃｲ)</t>
    <phoneticPr fontId="1"/>
  </si>
  <si>
    <t>ﾏﾂﾓﾄﾁｸﾏ(ﾂｳ)</t>
    <phoneticPr fontId="1"/>
  </si>
  <si>
    <t>松本筑摩(通)</t>
    <rPh sb="5" eb="6">
      <t>ツウ</t>
    </rPh>
    <phoneticPr fontId="1"/>
  </si>
  <si>
    <t>松本筑摩高等学校(通信制)</t>
    <phoneticPr fontId="1"/>
  </si>
  <si>
    <t>※下の人数は、データ入力の場合自動的に計算されます。</t>
    <rPh sb="1" eb="2">
      <t>シタ</t>
    </rPh>
    <rPh sb="3" eb="5">
      <t>ニンズウ</t>
    </rPh>
    <rPh sb="10" eb="12">
      <t>ニュウリョク</t>
    </rPh>
    <rPh sb="13" eb="15">
      <t>バアイ</t>
    </rPh>
    <rPh sb="15" eb="18">
      <t>ジドウテキ</t>
    </rPh>
    <rPh sb="19" eb="21">
      <t>ケイサン</t>
    </rPh>
    <phoneticPr fontId="2"/>
  </si>
  <si>
    <r>
      <t>③ 氏名･</t>
    </r>
    <r>
      <rPr>
        <b/>
        <sz val="11"/>
        <color rgb="FFFF0000"/>
        <rFont val="Meiryo UI"/>
        <family val="3"/>
        <charset val="128"/>
      </rPr>
      <t>フリガナ（半角）</t>
    </r>
    <r>
      <rPr>
        <sz val="11"/>
        <color indexed="8"/>
        <rFont val="Meiryo UI"/>
        <family val="3"/>
        <charset val="128"/>
      </rPr>
      <t>欄は、姓と名の間に</t>
    </r>
    <r>
      <rPr>
        <b/>
        <sz val="11"/>
        <color rgb="FFFF0000"/>
        <rFont val="Meiryo UI"/>
        <family val="3"/>
        <charset val="128"/>
      </rPr>
      <t>空白１つ（半角）</t>
    </r>
    <r>
      <rPr>
        <sz val="11"/>
        <color indexed="8"/>
        <rFont val="Meiryo UI"/>
        <family val="3"/>
        <charset val="128"/>
      </rPr>
      <t>を入力してください。</t>
    </r>
    <rPh sb="2" eb="4">
      <t>シメイ</t>
    </rPh>
    <rPh sb="13" eb="14">
      <t>ラン</t>
    </rPh>
    <rPh sb="16" eb="17">
      <t>セイ</t>
    </rPh>
    <rPh sb="18" eb="19">
      <t>ナ</t>
    </rPh>
    <rPh sb="20" eb="21">
      <t>アイダ</t>
    </rPh>
    <rPh sb="23" eb="24">
      <t>クウハク</t>
    </rPh>
    <rPh sb="28" eb="29">
      <t>ハンカク</t>
    </rPh>
    <rPh sb="31" eb="33">
      <t>ニュウリョク</t>
    </rPh>
    <phoneticPr fontId="1"/>
  </si>
  <si>
    <t>松本美須々</t>
    <phoneticPr fontId="1"/>
  </si>
  <si>
    <t>ﾏﾂﾓﾄﾐｽｽﾞ</t>
    <phoneticPr fontId="1"/>
  </si>
  <si>
    <t>審判or協力役員
可能職員</t>
    <rPh sb="0" eb="2">
      <t>シンパン</t>
    </rPh>
    <rPh sb="4" eb="6">
      <t>キョウリョク</t>
    </rPh>
    <rPh sb="6" eb="8">
      <t>ヤクイン</t>
    </rPh>
    <rPh sb="9" eb="11">
      <t>カノウ</t>
    </rPh>
    <rPh sb="11" eb="13">
      <t>ショクイン</t>
    </rPh>
    <phoneticPr fontId="1"/>
  </si>
  <si>
    <r>
      <t>全日程不可の方は氏名の後ろに可能な大会日数を丸数字で入力願います。</t>
    </r>
    <r>
      <rPr>
        <sz val="8"/>
        <color rgb="FFFF0000"/>
        <rFont val="Meiryo UI"/>
        <family val="3"/>
        <charset val="128"/>
      </rPr>
      <t>例)2日目・3日目可能　三代澤芳男②③</t>
    </r>
    <rPh sb="33" eb="34">
      <t>レイ</t>
    </rPh>
    <rPh sb="36" eb="38">
      <t>ニチメ</t>
    </rPh>
    <rPh sb="40" eb="42">
      <t>ニチメ</t>
    </rPh>
    <rPh sb="42" eb="43">
      <t>カ</t>
    </rPh>
    <rPh sb="43" eb="44">
      <t>ノウ</t>
    </rPh>
    <rPh sb="45" eb="48">
      <t>ミヨサワ</t>
    </rPh>
    <rPh sb="48" eb="50">
      <t>ヨシオ</t>
    </rPh>
    <phoneticPr fontId="1"/>
  </si>
  <si>
    <t>令和8年度 長野県高等学校総合体育大会 陸上競技 中信大会</t>
    <rPh sb="0" eb="1">
      <t>レイ</t>
    </rPh>
    <rPh sb="1" eb="2">
      <t>ワ</t>
    </rPh>
    <rPh sb="6" eb="9">
      <t>ナガノケン</t>
    </rPh>
    <rPh sb="13" eb="15">
      <t>ソウゴウ</t>
    </rPh>
    <rPh sb="15" eb="17">
      <t>タイイク</t>
    </rPh>
    <rPh sb="17" eb="19">
      <t>タイカイ</t>
    </rPh>
    <rPh sb="25" eb="27">
      <t>チュウシン</t>
    </rPh>
    <phoneticPr fontId="1"/>
  </si>
  <si>
    <r>
      <t xml:space="preserve">　 （例：26ChuSoutai_entryfile を </t>
    </r>
    <r>
      <rPr>
        <sz val="11"/>
        <color rgb="FFFF0000"/>
        <rFont val="Meiryo UI"/>
        <family val="3"/>
        <charset val="128"/>
      </rPr>
      <t>26ChuSoutai_松本蟻ケ崎</t>
    </r>
    <r>
      <rPr>
        <sz val="11"/>
        <color indexed="8"/>
        <rFont val="Meiryo UI"/>
        <family val="3"/>
        <charset val="128"/>
      </rPr>
      <t xml:space="preserve"> に変更、</t>
    </r>
    <r>
      <rPr>
        <sz val="11"/>
        <color rgb="FFFF0000"/>
        <rFont val="Meiryo UI"/>
        <family val="3"/>
        <charset val="128"/>
      </rPr>
      <t>最後に高は付けない</t>
    </r>
    <r>
      <rPr>
        <sz val="11"/>
        <color indexed="8"/>
        <rFont val="Meiryo UI"/>
        <family val="3"/>
        <charset val="128"/>
      </rPr>
      <t>）</t>
    </r>
    <rPh sb="3" eb="4">
      <t>レイ</t>
    </rPh>
    <rPh sb="41" eb="43">
      <t>マツモト</t>
    </rPh>
    <rPh sb="43" eb="44">
      <t>アリ</t>
    </rPh>
    <rPh sb="45" eb="46">
      <t>ザキ</t>
    </rPh>
    <rPh sb="47" eb="49">
      <t>ヘンコウ</t>
    </rPh>
    <rPh sb="50" eb="52">
      <t>サイゴ</t>
    </rPh>
    <rPh sb="53" eb="54">
      <t>コウ</t>
    </rPh>
    <rPh sb="55" eb="56">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</si>
</sst>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quot;#,##0;[Red]&quot;¥&quot;#,##0"/>
    <numFmt numFmtId="177" formatCode="0_ "/>
  </numFmts>
  <fonts count="33">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Meiryo UI"/>
      <family val="3"/>
      <charset val="128"/>
    </font>
    <font>
      <sz val="11"/>
      <color theme="0"/>
      <name val="Meiryo UI"/>
      <family val="3"/>
      <charset val="128"/>
    </font>
    <font>
      <sz val="11"/>
      <name val="Meiryo UI"/>
      <family val="3"/>
      <charset val="128"/>
    </font>
    <font>
      <sz val="10"/>
      <color indexed="8"/>
      <name val="Meiryo UI"/>
      <family val="3"/>
      <charset val="128"/>
    </font>
    <font>
      <b/>
      <sz val="12"/>
      <color indexed="8"/>
      <name val="Meiryo UI"/>
      <family val="3"/>
      <charset val="128"/>
    </font>
    <font>
      <b/>
      <sz val="12"/>
      <color indexed="10"/>
      <name val="Meiryo UI"/>
      <family val="3"/>
      <charset val="128"/>
    </font>
    <font>
      <sz val="11"/>
      <color indexed="10"/>
      <name val="Meiryo UI"/>
      <family val="3"/>
      <charset val="128"/>
    </font>
    <font>
      <sz val="10"/>
      <color theme="1"/>
      <name val="Meiryo UI"/>
      <family val="3"/>
      <charset val="128"/>
    </font>
    <font>
      <sz val="10"/>
      <color rgb="FFFF0000"/>
      <name val="Meiryo UI"/>
      <family val="3"/>
      <charset val="128"/>
    </font>
    <font>
      <sz val="11"/>
      <color indexed="9"/>
      <name val="Meiryo UI"/>
      <family val="3"/>
      <charset val="128"/>
    </font>
    <font>
      <b/>
      <sz val="14"/>
      <color indexed="8"/>
      <name val="Meiryo UI"/>
      <family val="3"/>
      <charset val="128"/>
    </font>
    <font>
      <b/>
      <sz val="14"/>
      <name val="Meiryo UI"/>
      <family val="3"/>
      <charset val="128"/>
    </font>
    <font>
      <sz val="11"/>
      <color rgb="FFFF0000"/>
      <name val="Meiryo UI"/>
      <family val="3"/>
      <charset val="128"/>
    </font>
    <font>
      <sz val="14"/>
      <color indexed="17"/>
      <name val="Meiryo UI"/>
      <family val="3"/>
      <charset val="128"/>
    </font>
    <font>
      <sz val="16"/>
      <color indexed="8"/>
      <name val="Meiryo UI"/>
      <family val="3"/>
      <charset val="128"/>
    </font>
    <font>
      <sz val="9"/>
      <name val="Meiryo UI"/>
      <family val="3"/>
      <charset val="128"/>
    </font>
    <font>
      <b/>
      <sz val="18"/>
      <color indexed="8"/>
      <name val="Meiryo UI"/>
      <family val="3"/>
      <charset val="128"/>
    </font>
    <font>
      <sz val="8"/>
      <color indexed="8"/>
      <name val="Meiryo UI"/>
      <family val="3"/>
      <charset val="128"/>
    </font>
    <font>
      <sz val="14"/>
      <color indexed="8"/>
      <name val="Meiryo UI"/>
      <family val="3"/>
      <charset val="128"/>
    </font>
    <font>
      <sz val="11"/>
      <color indexed="8"/>
      <name val="Meiryo UI"/>
      <family val="3"/>
      <charset val="128"/>
    </font>
    <font>
      <b/>
      <sz val="8"/>
      <color rgb="FFFF0000"/>
      <name val="Meiryo UI"/>
      <family val="3"/>
      <charset val="128"/>
    </font>
    <font>
      <sz val="12"/>
      <color theme="1"/>
      <name val="Meiryo UI"/>
      <family val="3"/>
      <charset val="128"/>
    </font>
    <font>
      <b/>
      <sz val="9"/>
      <color indexed="81"/>
      <name val="MS P ゴシック"/>
      <family val="3"/>
      <charset val="128"/>
    </font>
    <font>
      <b/>
      <sz val="11"/>
      <color rgb="FFFF0000"/>
      <name val="Meiryo UI"/>
      <family val="3"/>
      <charset val="128"/>
    </font>
    <font>
      <sz val="8"/>
      <color theme="1"/>
      <name val="Meiryo UI"/>
      <family val="3"/>
      <charset val="128"/>
    </font>
    <font>
      <sz val="8"/>
      <color rgb="FFFF0000"/>
      <name val="Meiryo UI"/>
      <family val="3"/>
      <charset val="128"/>
    </font>
  </fonts>
  <fills count="19">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5"/>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51"/>
        <bgColor indexed="64"/>
      </patternFill>
    </fill>
    <fill>
      <patternFill patternType="solid">
        <fgColor rgb="FF0000FF"/>
        <bgColor indexed="64"/>
      </patternFill>
    </fill>
    <fill>
      <patternFill patternType="solid">
        <fgColor rgb="FFFF00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
      <patternFill patternType="solid">
        <fgColor rgb="FF66FFFF"/>
        <bgColor indexed="64"/>
      </patternFill>
    </fill>
  </fills>
  <borders count="84">
    <border>
      <left/>
      <right/>
      <top/>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hair">
        <color rgb="FFFF0000"/>
      </bottom>
      <diagonal/>
    </border>
    <border>
      <left style="thin">
        <color rgb="FF0000FF"/>
      </left>
      <right style="thin">
        <color rgb="FF0000FF"/>
      </right>
      <top style="thin">
        <color rgb="FF0000FF"/>
      </top>
      <bottom style="hair">
        <color rgb="FF0000FF"/>
      </bottom>
      <diagonal/>
    </border>
    <border>
      <left style="thin">
        <color rgb="FF0000FF"/>
      </left>
      <right style="thin">
        <color rgb="FF0000FF"/>
      </right>
      <top/>
      <bottom style="hair">
        <color rgb="FF0000FF"/>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style="thin">
        <color rgb="FFFF0000"/>
      </left>
      <right style="thin">
        <color rgb="FFFF0000"/>
      </right>
      <top style="thin">
        <color rgb="FFFF0000"/>
      </top>
      <bottom style="hair">
        <color rgb="FFFF0000"/>
      </bottom>
      <diagonal/>
    </border>
    <border>
      <left style="thin">
        <color rgb="FFFF0000"/>
      </left>
      <right style="thin">
        <color rgb="FFFF0000"/>
      </right>
      <top/>
      <bottom/>
      <diagonal/>
    </border>
    <border>
      <left style="thin">
        <color rgb="FFFF0000"/>
      </left>
      <right style="thin">
        <color rgb="FFFF0000"/>
      </right>
      <top style="hair">
        <color rgb="FFFF0000"/>
      </top>
      <bottom style="thin">
        <color rgb="FFFF0000"/>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alignment vertical="center"/>
    </xf>
    <xf numFmtId="0" fontId="6" fillId="0" borderId="0">
      <alignment vertical="center"/>
    </xf>
    <xf numFmtId="0" fontId="3" fillId="0" borderId="0"/>
  </cellStyleXfs>
  <cellXfs count="215">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lignment vertical="center" wrapText="1"/>
    </xf>
    <xf numFmtId="0" fontId="7" fillId="0" borderId="0" xfId="0" applyFont="1" applyAlignment="1">
      <alignment horizontal="center" vertical="center"/>
    </xf>
    <xf numFmtId="0" fontId="11" fillId="0" borderId="0" xfId="0" applyFont="1" applyAlignment="1">
      <alignment vertical="top"/>
    </xf>
    <xf numFmtId="0" fontId="13"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left"/>
    </xf>
    <xf numFmtId="0" fontId="13" fillId="0" borderId="0" xfId="0" applyFont="1">
      <alignment vertical="center"/>
    </xf>
    <xf numFmtId="0" fontId="16" fillId="0" borderId="0" xfId="0" applyFont="1">
      <alignment vertical="center"/>
    </xf>
    <xf numFmtId="0" fontId="7" fillId="0" borderId="15"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9" fillId="0" borderId="0" xfId="0" applyFont="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176" fontId="7" fillId="0" borderId="5" xfId="0" applyNumberFormat="1" applyFont="1" applyBorder="1" applyAlignment="1">
      <alignment horizontal="center" vertical="center"/>
    </xf>
    <xf numFmtId="5" fontId="7" fillId="11" borderId="43" xfId="0" applyNumberFormat="1" applyFont="1" applyFill="1" applyBorder="1" applyAlignment="1" applyProtection="1">
      <alignment horizontal="center" vertical="center"/>
      <protection locked="0"/>
    </xf>
    <xf numFmtId="5" fontId="7" fillId="11" borderId="18" xfId="0" applyNumberFormat="1" applyFont="1" applyFill="1" applyBorder="1" applyAlignment="1" applyProtection="1">
      <alignment horizontal="center" vertical="center"/>
      <protection locked="0"/>
    </xf>
    <xf numFmtId="176" fontId="7" fillId="0" borderId="17" xfId="0" applyNumberFormat="1" applyFont="1" applyBorder="1" applyAlignment="1">
      <alignment horizontal="center" vertical="center"/>
    </xf>
    <xf numFmtId="0" fontId="17" fillId="0" borderId="0" xfId="0" applyFont="1">
      <alignment vertical="center"/>
    </xf>
    <xf numFmtId="0" fontId="10" fillId="0" borderId="0" xfId="0" applyFont="1" applyAlignment="1">
      <alignment horizontal="left" vertical="center"/>
    </xf>
    <xf numFmtId="0" fontId="7" fillId="0" borderId="20" xfId="0" applyFont="1" applyBorder="1">
      <alignment vertical="center"/>
    </xf>
    <xf numFmtId="0" fontId="18" fillId="0" borderId="0" xfId="0" applyFont="1">
      <alignment vertical="center"/>
    </xf>
    <xf numFmtId="0" fontId="7" fillId="0" borderId="18" xfId="0" applyFont="1" applyBorder="1">
      <alignment vertical="center"/>
    </xf>
    <xf numFmtId="0" fontId="8" fillId="9" borderId="62" xfId="0" applyFont="1" applyFill="1" applyBorder="1" applyAlignment="1">
      <alignment horizontal="center" vertical="center" wrapText="1"/>
    </xf>
    <xf numFmtId="0" fontId="9" fillId="0" borderId="0" xfId="0" applyFont="1" applyAlignment="1">
      <alignment horizontal="center" vertical="center" wrapText="1"/>
    </xf>
    <xf numFmtId="0" fontId="8" fillId="10" borderId="63" xfId="0" applyFont="1" applyFill="1" applyBorder="1" applyAlignment="1">
      <alignment horizontal="center" vertical="center"/>
    </xf>
    <xf numFmtId="0" fontId="9" fillId="0" borderId="65" xfId="0" applyFont="1" applyBorder="1" applyAlignment="1">
      <alignment horizontal="left" vertical="center" shrinkToFit="1"/>
    </xf>
    <xf numFmtId="49" fontId="9" fillId="0" borderId="0" xfId="0" applyNumberFormat="1" applyFont="1" applyAlignment="1">
      <alignment horizontal="left" vertical="center" shrinkToFit="1"/>
    </xf>
    <xf numFmtId="0" fontId="9" fillId="0" borderId="69" xfId="0" applyFont="1" applyBorder="1" applyAlignment="1">
      <alignment horizontal="left" vertical="center" shrinkToFit="1"/>
    </xf>
    <xf numFmtId="49" fontId="20" fillId="0" borderId="0" xfId="0" applyNumberFormat="1" applyFont="1" applyAlignment="1">
      <alignment horizontal="center" vertical="center"/>
    </xf>
    <xf numFmtId="0" fontId="7" fillId="3" borderId="8" xfId="0" applyFont="1" applyFill="1" applyBorder="1">
      <alignmen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9" fillId="0" borderId="66" xfId="0" applyFont="1" applyBorder="1" applyAlignment="1">
      <alignment horizontal="left" vertical="center" shrinkToFit="1"/>
    </xf>
    <xf numFmtId="0" fontId="9" fillId="0" borderId="64" xfId="0" applyFont="1" applyBorder="1" applyAlignment="1">
      <alignment horizontal="left" vertical="center" shrinkToFit="1"/>
    </xf>
    <xf numFmtId="0" fontId="16" fillId="5" borderId="0" xfId="0" applyFont="1" applyFill="1">
      <alignment vertical="center"/>
    </xf>
    <xf numFmtId="49" fontId="21" fillId="0" borderId="0" xfId="0" applyNumberFormat="1" applyFont="1" applyAlignment="1">
      <alignment horizontal="center" vertical="center"/>
    </xf>
    <xf numFmtId="0" fontId="22" fillId="0" borderId="0" xfId="0" applyFont="1">
      <alignment vertical="center"/>
    </xf>
    <xf numFmtId="0" fontId="9" fillId="0" borderId="70" xfId="0" applyFont="1" applyBorder="1" applyAlignment="1">
      <alignment horizontal="left" vertical="center" shrinkToFit="1"/>
    </xf>
    <xf numFmtId="0" fontId="9" fillId="0" borderId="67" xfId="0" applyFont="1" applyBorder="1" applyAlignment="1">
      <alignment horizontal="left" vertical="center" shrinkToFit="1"/>
    </xf>
    <xf numFmtId="0" fontId="9" fillId="12" borderId="69" xfId="0" applyFont="1" applyFill="1" applyBorder="1" applyAlignment="1">
      <alignment horizontal="left" vertical="center" shrinkToFit="1"/>
    </xf>
    <xf numFmtId="0" fontId="9" fillId="13" borderId="65" xfId="0" applyFont="1" applyFill="1" applyBorder="1" applyAlignment="1">
      <alignment horizontal="left" vertical="center" shrinkToFit="1"/>
    </xf>
    <xf numFmtId="0" fontId="9" fillId="12" borderId="64" xfId="0" applyFont="1" applyFill="1" applyBorder="1" applyAlignment="1">
      <alignment horizontal="left" vertical="center" shrinkToFit="1"/>
    </xf>
    <xf numFmtId="0" fontId="9" fillId="13" borderId="66" xfId="0" applyFont="1" applyFill="1" applyBorder="1" applyAlignment="1">
      <alignment horizontal="left" vertical="center" shrinkToFit="1"/>
    </xf>
    <xf numFmtId="49" fontId="7" fillId="0" borderId="0" xfId="0" applyNumberFormat="1" applyFont="1" applyAlignment="1">
      <alignment horizontal="center" vertical="center"/>
    </xf>
    <xf numFmtId="49" fontId="23" fillId="0" borderId="0" xfId="0" applyNumberFormat="1" applyFont="1" applyAlignment="1">
      <alignment horizontal="center" vertical="center"/>
    </xf>
    <xf numFmtId="49" fontId="19" fillId="0" borderId="0" xfId="0" applyNumberFormat="1" applyFont="1" applyAlignment="1">
      <alignment horizontal="center" vertical="center" shrinkToFit="1"/>
    </xf>
    <xf numFmtId="0" fontId="9" fillId="12" borderId="71" xfId="0" applyFont="1" applyFill="1" applyBorder="1" applyAlignment="1">
      <alignment horizontal="left" vertical="center" shrinkToFit="1"/>
    </xf>
    <xf numFmtId="0" fontId="9" fillId="13" borderId="68" xfId="0" applyFont="1" applyFill="1" applyBorder="1" applyAlignment="1">
      <alignment horizontal="left" vertical="center" shrinkToFit="1"/>
    </xf>
    <xf numFmtId="49" fontId="7" fillId="0" borderId="0" xfId="0" applyNumberFormat="1" applyFont="1">
      <alignment vertical="center"/>
    </xf>
    <xf numFmtId="0" fontId="7" fillId="14" borderId="8" xfId="0" applyFont="1" applyFill="1" applyBorder="1">
      <alignment vertical="center"/>
    </xf>
    <xf numFmtId="49" fontId="7" fillId="14" borderId="8" xfId="0" applyNumberFormat="1" applyFont="1" applyFill="1" applyBorder="1">
      <alignment vertical="center"/>
    </xf>
    <xf numFmtId="0" fontId="9" fillId="14" borderId="8" xfId="0" applyFont="1" applyFill="1" applyBorder="1">
      <alignment vertical="center"/>
    </xf>
    <xf numFmtId="49" fontId="7" fillId="14" borderId="8" xfId="0" applyNumberFormat="1" applyFont="1" applyFill="1" applyBorder="1" applyAlignment="1">
      <alignment vertical="center" wrapText="1"/>
    </xf>
    <xf numFmtId="49" fontId="7" fillId="0" borderId="0" xfId="0" applyNumberFormat="1" applyFont="1" applyAlignment="1">
      <alignment vertical="center" wrapText="1"/>
    </xf>
    <xf numFmtId="0" fontId="11" fillId="0" borderId="0" xfId="0" applyFont="1" applyAlignment="1">
      <alignment vertical="top" wrapText="1"/>
    </xf>
    <xf numFmtId="177" fontId="7" fillId="0" borderId="5" xfId="0" applyNumberFormat="1" applyFont="1" applyBorder="1" applyAlignment="1">
      <alignment horizontal="center" vertical="center"/>
    </xf>
    <xf numFmtId="176" fontId="7" fillId="0" borderId="0" xfId="0" applyNumberFormat="1" applyFont="1" applyAlignment="1">
      <alignment horizontal="center" vertical="center"/>
    </xf>
    <xf numFmtId="0" fontId="24" fillId="0" borderId="24" xfId="0" applyFont="1" applyBorder="1" applyAlignment="1">
      <alignment horizontal="center" vertical="center" wrapText="1"/>
    </xf>
    <xf numFmtId="0" fontId="7" fillId="0" borderId="25" xfId="0" applyFont="1" applyBorder="1" applyAlignment="1">
      <alignment vertical="center" wrapText="1"/>
    </xf>
    <xf numFmtId="0" fontId="24" fillId="0" borderId="26" xfId="0" applyFont="1" applyBorder="1" applyAlignment="1">
      <alignment horizontal="center" vertical="center" wrapText="1"/>
    </xf>
    <xf numFmtId="0" fontId="7" fillId="0" borderId="27" xfId="0" applyFont="1" applyBorder="1" applyAlignment="1">
      <alignment vertical="center" wrapText="1"/>
    </xf>
    <xf numFmtId="0" fontId="11" fillId="0" borderId="0" xfId="0" applyFont="1">
      <alignment vertical="center"/>
    </xf>
    <xf numFmtId="0" fontId="24"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7" fillId="0" borderId="28" xfId="0" applyFont="1" applyBorder="1" applyProtection="1">
      <alignment vertical="center"/>
      <protection locked="0"/>
    </xf>
    <xf numFmtId="0" fontId="7" fillId="0" borderId="29" xfId="0" applyFont="1" applyBorder="1" applyProtection="1">
      <alignment vertical="center"/>
      <protection locked="0"/>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0" borderId="41" xfId="0" applyFont="1" applyBorder="1" applyProtection="1">
      <alignment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Protection="1">
      <alignment vertical="center"/>
      <protection locked="0"/>
    </xf>
    <xf numFmtId="0" fontId="7" fillId="0" borderId="22" xfId="0" applyFont="1" applyBorder="1" applyAlignment="1">
      <alignment horizontal="center" vertical="center" wrapText="1"/>
    </xf>
    <xf numFmtId="0" fontId="11" fillId="0" borderId="15" xfId="0" applyFont="1" applyBorder="1" applyAlignment="1">
      <alignment horizontal="center" vertical="center" shrinkToFit="1"/>
    </xf>
    <xf numFmtId="0" fontId="7" fillId="0" borderId="34" xfId="0" applyFont="1" applyBorder="1" applyProtection="1">
      <alignment vertical="center"/>
      <protection locked="0"/>
    </xf>
    <xf numFmtId="0" fontId="7" fillId="0" borderId="35" xfId="0" applyFont="1" applyBorder="1" applyProtection="1">
      <alignment vertical="center"/>
      <protection locked="0"/>
    </xf>
    <xf numFmtId="0" fontId="10" fillId="0" borderId="23" xfId="0" applyFont="1" applyBorder="1" applyAlignment="1">
      <alignment horizontal="center" vertical="center"/>
    </xf>
    <xf numFmtId="0" fontId="7" fillId="0" borderId="36" xfId="0" applyFont="1" applyBorder="1" applyAlignment="1" applyProtection="1">
      <alignment horizontal="center" vertical="center"/>
      <protection locked="0"/>
    </xf>
    <xf numFmtId="0" fontId="7" fillId="0" borderId="42" xfId="0" applyFont="1" applyBorder="1" applyProtection="1">
      <alignment vertical="center"/>
      <protection locked="0"/>
    </xf>
    <xf numFmtId="0" fontId="7" fillId="0" borderId="38" xfId="0" applyFont="1" applyBorder="1" applyAlignment="1" applyProtection="1">
      <alignment horizontal="center" vertical="center"/>
      <protection locked="0"/>
    </xf>
    <xf numFmtId="0" fontId="7" fillId="0" borderId="39" xfId="0" applyFont="1" applyBorder="1" applyProtection="1">
      <alignment vertical="center"/>
      <protection locked="0"/>
    </xf>
    <xf numFmtId="0" fontId="7" fillId="0" borderId="31" xfId="0" applyFont="1" applyBorder="1" applyProtection="1">
      <alignment vertical="center"/>
      <protection locked="0"/>
    </xf>
    <xf numFmtId="0" fontId="7" fillId="0" borderId="37" xfId="0" applyFont="1" applyBorder="1" applyProtection="1">
      <alignment vertical="center"/>
      <protection locked="0"/>
    </xf>
    <xf numFmtId="0" fontId="7" fillId="2" borderId="3" xfId="0" applyFont="1" applyFill="1" applyBorder="1" applyAlignment="1">
      <alignment horizontal="center" vertical="center"/>
    </xf>
    <xf numFmtId="0" fontId="7" fillId="0" borderId="28" xfId="0" applyFont="1" applyBorder="1">
      <alignment vertical="center"/>
    </xf>
    <xf numFmtId="0" fontId="7" fillId="2" borderId="4" xfId="0" applyFont="1" applyFill="1" applyBorder="1" applyAlignment="1">
      <alignment horizontal="center" vertical="center"/>
    </xf>
    <xf numFmtId="0" fontId="7" fillId="0" borderId="29" xfId="0" applyFont="1" applyBorder="1">
      <alignment vertical="center"/>
    </xf>
    <xf numFmtId="0" fontId="7" fillId="0" borderId="30" xfId="0" applyFont="1" applyBorder="1" applyAlignment="1">
      <alignment horizontal="center" vertical="center"/>
    </xf>
    <xf numFmtId="0" fontId="7" fillId="0" borderId="31" xfId="0" applyFont="1" applyBorder="1">
      <alignment vertical="center"/>
    </xf>
    <xf numFmtId="0" fontId="7" fillId="0" borderId="32" xfId="0" applyFont="1" applyBorder="1" applyAlignment="1">
      <alignment horizontal="center" vertical="center"/>
    </xf>
    <xf numFmtId="0" fontId="7" fillId="0" borderId="33" xfId="0" applyFont="1" applyBorder="1">
      <alignment vertical="center"/>
    </xf>
    <xf numFmtId="0" fontId="7"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7" fillId="2" borderId="1" xfId="0" applyFont="1" applyFill="1" applyBorder="1" applyAlignment="1">
      <alignment horizontal="center" vertical="center"/>
    </xf>
    <xf numFmtId="0" fontId="7" fillId="0" borderId="34" xfId="0" applyFont="1" applyBorder="1">
      <alignment vertical="center"/>
    </xf>
    <xf numFmtId="0" fontId="7" fillId="2" borderId="2" xfId="0" applyFont="1" applyFill="1" applyBorder="1" applyAlignment="1">
      <alignment horizontal="center" vertical="center"/>
    </xf>
    <xf numFmtId="0" fontId="7" fillId="0" borderId="35" xfId="0" applyFont="1" applyBorder="1">
      <alignment vertical="center"/>
    </xf>
    <xf numFmtId="0" fontId="10" fillId="4" borderId="16" xfId="0" applyFont="1" applyFill="1" applyBorder="1" applyAlignment="1">
      <alignment horizontal="center" vertical="center"/>
    </xf>
    <xf numFmtId="0" fontId="10" fillId="2" borderId="5" xfId="0" applyFont="1" applyFill="1" applyBorder="1" applyAlignment="1">
      <alignment horizontal="center" vertical="center"/>
    </xf>
    <xf numFmtId="0" fontId="7" fillId="0" borderId="36" xfId="0" applyFont="1" applyBorder="1" applyAlignment="1">
      <alignment horizontal="center" vertical="center"/>
    </xf>
    <xf numFmtId="0" fontId="7" fillId="0" borderId="37" xfId="0" applyFont="1" applyBorder="1">
      <alignment vertical="center"/>
    </xf>
    <xf numFmtId="0" fontId="7" fillId="0" borderId="38" xfId="0" applyFont="1" applyBorder="1" applyAlignment="1">
      <alignment horizontal="center" vertical="center"/>
    </xf>
    <xf numFmtId="0" fontId="7" fillId="0" borderId="39" xfId="0" applyFont="1" applyBorder="1">
      <alignment vertical="center"/>
    </xf>
    <xf numFmtId="0" fontId="7" fillId="0" borderId="0" xfId="0" applyFont="1" applyAlignment="1">
      <alignment horizontal="center" vertical="center" wrapText="1"/>
    </xf>
    <xf numFmtId="0" fontId="7" fillId="3" borderId="20" xfId="0" applyFont="1" applyFill="1" applyBorder="1">
      <alignment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11" fillId="0" borderId="54" xfId="0" applyFont="1" applyBorder="1" applyAlignment="1">
      <alignment horizontal="center" vertical="center" wrapText="1"/>
    </xf>
    <xf numFmtId="0" fontId="7" fillId="17" borderId="8" xfId="0" applyFont="1" applyFill="1" applyBorder="1" applyProtection="1">
      <alignment vertical="center"/>
      <protection locked="0"/>
    </xf>
    <xf numFmtId="0" fontId="7" fillId="17" borderId="6" xfId="0" applyFont="1" applyFill="1" applyBorder="1" applyProtection="1">
      <alignment vertical="center"/>
      <protection locked="0"/>
    </xf>
    <xf numFmtId="0" fontId="7" fillId="17" borderId="18" xfId="0" applyFont="1" applyFill="1" applyBorder="1" applyProtection="1">
      <alignment vertical="center"/>
      <protection locked="0"/>
    </xf>
    <xf numFmtId="0" fontId="11" fillId="15" borderId="13" xfId="0" applyFont="1" applyFill="1" applyBorder="1" applyAlignment="1">
      <alignment horizontal="center" vertical="center" wrapText="1"/>
    </xf>
    <xf numFmtId="0" fontId="10" fillId="15" borderId="5" xfId="0" applyFont="1" applyFill="1" applyBorder="1" applyAlignment="1" applyProtection="1">
      <alignment horizontal="center" vertical="center"/>
      <protection locked="0"/>
    </xf>
    <xf numFmtId="0" fontId="7" fillId="15" borderId="3" xfId="0" applyFont="1" applyFill="1" applyBorder="1" applyAlignment="1" applyProtection="1">
      <alignment horizontal="center" vertical="center"/>
      <protection locked="0"/>
    </xf>
    <xf numFmtId="0" fontId="7" fillId="15" borderId="1" xfId="0" applyFont="1" applyFill="1" applyBorder="1" applyAlignment="1" applyProtection="1">
      <alignment horizontal="center" vertical="center"/>
      <protection locked="0"/>
    </xf>
    <xf numFmtId="0" fontId="7" fillId="15" borderId="4" xfId="0" applyFont="1" applyFill="1" applyBorder="1" applyAlignment="1" applyProtection="1">
      <alignment horizontal="center" vertical="center"/>
      <protection locked="0"/>
    </xf>
    <xf numFmtId="0" fontId="7" fillId="15" borderId="2" xfId="0" applyFont="1" applyFill="1" applyBorder="1" applyAlignment="1" applyProtection="1">
      <alignment horizontal="center" vertical="center"/>
      <protection locked="0"/>
    </xf>
    <xf numFmtId="0" fontId="11" fillId="16" borderId="13" xfId="0" applyFont="1" applyFill="1" applyBorder="1" applyAlignment="1">
      <alignment horizontal="center" vertical="center" wrapText="1"/>
    </xf>
    <xf numFmtId="0" fontId="10" fillId="16" borderId="5" xfId="0" applyFont="1" applyFill="1" applyBorder="1" applyAlignment="1" applyProtection="1">
      <alignment horizontal="center" vertical="center"/>
      <protection locked="0"/>
    </xf>
    <xf numFmtId="0" fontId="7" fillId="16" borderId="3" xfId="0" applyFont="1" applyFill="1" applyBorder="1" applyAlignment="1" applyProtection="1">
      <alignment horizontal="center" vertical="center"/>
      <protection locked="0"/>
    </xf>
    <xf numFmtId="0" fontId="7" fillId="16" borderId="1" xfId="0" applyFont="1" applyFill="1" applyBorder="1" applyAlignment="1" applyProtection="1">
      <alignment horizontal="center" vertical="center"/>
      <protection locked="0"/>
    </xf>
    <xf numFmtId="0" fontId="7" fillId="16" borderId="4" xfId="0" applyFont="1" applyFill="1" applyBorder="1" applyAlignment="1" applyProtection="1">
      <alignment horizontal="center" vertical="center"/>
      <protection locked="0"/>
    </xf>
    <xf numFmtId="0" fontId="7" fillId="16" borderId="2" xfId="0" applyFont="1" applyFill="1" applyBorder="1" applyAlignment="1" applyProtection="1">
      <alignment horizontal="center" vertical="center"/>
      <protection locked="0"/>
    </xf>
    <xf numFmtId="0" fontId="11" fillId="18" borderId="12" xfId="0" applyFont="1" applyFill="1" applyBorder="1" applyAlignment="1">
      <alignment horizontal="center" vertical="center" wrapText="1"/>
    </xf>
    <xf numFmtId="0" fontId="11" fillId="0" borderId="12" xfId="0" applyFont="1" applyBorder="1" applyAlignment="1">
      <alignment horizontal="center" vertical="center" wrapText="1"/>
    </xf>
    <xf numFmtId="0" fontId="7" fillId="17" borderId="8" xfId="0" applyFont="1" applyFill="1" applyBorder="1" applyAlignment="1" applyProtection="1">
      <alignment horizontal="center" vertical="center" shrinkToFit="1"/>
      <protection locked="0"/>
    </xf>
    <xf numFmtId="0" fontId="7" fillId="17" borderId="9"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7" fillId="17" borderId="18" xfId="0" applyFont="1" applyFill="1" applyBorder="1" applyAlignment="1" applyProtection="1">
      <alignment horizontal="center" vertical="center" shrinkToFit="1"/>
      <protection locked="0"/>
    </xf>
    <xf numFmtId="0" fontId="7" fillId="17" borderId="17" xfId="0" applyFont="1" applyFill="1" applyBorder="1" applyAlignment="1" applyProtection="1">
      <alignment horizontal="center" vertical="center" shrinkToFit="1"/>
      <protection locked="0"/>
    </xf>
    <xf numFmtId="0" fontId="7" fillId="0" borderId="6" xfId="0" applyFont="1" applyBorder="1" applyAlignment="1">
      <alignment horizontal="center" vertical="center"/>
    </xf>
    <xf numFmtId="0" fontId="27" fillId="0" borderId="50" xfId="0" applyFont="1" applyBorder="1" applyAlignment="1" applyProtection="1">
      <alignment vertical="center" wrapText="1"/>
      <protection locked="0"/>
    </xf>
    <xf numFmtId="0" fontId="7" fillId="0" borderId="57" xfId="0" applyFont="1" applyBorder="1" applyAlignment="1">
      <alignment horizontal="center" vertical="center"/>
    </xf>
    <xf numFmtId="0" fontId="7" fillId="0" borderId="44" xfId="0" applyFont="1" applyBorder="1" applyAlignment="1">
      <alignment horizontal="center" vertical="center"/>
    </xf>
    <xf numFmtId="0" fontId="7" fillId="17" borderId="8" xfId="0" applyFont="1" applyFill="1" applyBorder="1" applyAlignment="1" applyProtection="1">
      <alignment horizontal="center" vertical="center"/>
      <protection locked="0"/>
    </xf>
    <xf numFmtId="0" fontId="7" fillId="0" borderId="43" xfId="0" applyFont="1" applyBorder="1" applyAlignment="1">
      <alignment horizontal="center" vertical="center"/>
    </xf>
    <xf numFmtId="0" fontId="7" fillId="17" borderId="18" xfId="0" applyFont="1" applyFill="1" applyBorder="1" applyAlignment="1" applyProtection="1">
      <alignment horizontal="center" vertical="center"/>
      <protection locked="0"/>
    </xf>
    <xf numFmtId="0" fontId="7" fillId="0" borderId="46" xfId="0" applyFont="1" applyBorder="1" applyAlignment="1">
      <alignment horizontal="center" vertical="center"/>
    </xf>
    <xf numFmtId="0" fontId="7" fillId="17" borderId="6" xfId="0" applyFont="1" applyFill="1" applyBorder="1" applyAlignment="1" applyProtection="1">
      <alignment horizontal="center" vertical="center"/>
      <protection locked="0"/>
    </xf>
    <xf numFmtId="0" fontId="7" fillId="3" borderId="20"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0" xfId="0" applyFont="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8" borderId="45" xfId="0" applyFont="1" applyFill="1" applyBorder="1" applyAlignment="1">
      <alignment horizontal="center" vertical="center" shrinkToFit="1"/>
    </xf>
    <xf numFmtId="0" fontId="7" fillId="0" borderId="46" xfId="0" applyFont="1" applyBorder="1" applyAlignment="1">
      <alignment horizontal="center" vertical="center" wrapText="1"/>
    </xf>
    <xf numFmtId="0" fontId="7" fillId="0" borderId="74" xfId="0" applyFont="1" applyBorder="1" applyAlignment="1">
      <alignment horizontal="center" vertical="center"/>
    </xf>
    <xf numFmtId="0" fontId="7" fillId="17" borderId="47" xfId="0" applyFont="1" applyFill="1" applyBorder="1" applyAlignment="1" applyProtection="1">
      <alignment horizontal="left" vertical="center"/>
      <protection locked="0"/>
    </xf>
    <xf numFmtId="0" fontId="7" fillId="17" borderId="48" xfId="0" applyFont="1" applyFill="1" applyBorder="1" applyAlignment="1" applyProtection="1">
      <alignment horizontal="left" vertical="center"/>
      <protection locked="0"/>
    </xf>
    <xf numFmtId="0" fontId="7" fillId="0" borderId="49" xfId="0" applyFont="1" applyBorder="1" applyAlignment="1">
      <alignment horizontal="center" vertical="center"/>
    </xf>
    <xf numFmtId="0" fontId="7" fillId="0" borderId="13" xfId="0" applyFont="1" applyBorder="1" applyAlignment="1">
      <alignment horizontal="center" vertical="center"/>
    </xf>
    <xf numFmtId="0" fontId="10" fillId="0" borderId="19" xfId="0" applyFont="1" applyBorder="1" applyAlignment="1">
      <alignment horizontal="center" vertical="center" wrapText="1"/>
    </xf>
    <xf numFmtId="0" fontId="10" fillId="0" borderId="2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wrapText="1"/>
    </xf>
    <xf numFmtId="0" fontId="7" fillId="0" borderId="18" xfId="0" applyFont="1" applyBorder="1" applyAlignment="1">
      <alignment horizontal="center" vertical="center"/>
    </xf>
    <xf numFmtId="0" fontId="7" fillId="0" borderId="18" xfId="0" applyFont="1" applyBorder="1" applyAlignment="1">
      <alignment horizontal="center" vertical="center" shrinkToFit="1"/>
    </xf>
    <xf numFmtId="0" fontId="7" fillId="0" borderId="17" xfId="0" applyFont="1" applyBorder="1" applyAlignment="1">
      <alignment horizontal="center" vertical="center" shrinkToFit="1"/>
    </xf>
    <xf numFmtId="0" fontId="7" fillId="17" borderId="57" xfId="0" applyFont="1" applyFill="1" applyBorder="1" applyAlignment="1" applyProtection="1">
      <alignment horizontal="left" vertical="center"/>
      <protection locked="0"/>
    </xf>
    <xf numFmtId="0" fontId="7" fillId="17" borderId="75" xfId="0" applyFont="1" applyFill="1" applyBorder="1" applyAlignment="1" applyProtection="1">
      <alignment horizontal="left" vertical="center"/>
      <protection locked="0"/>
    </xf>
    <xf numFmtId="0" fontId="10" fillId="0" borderId="0" xfId="0" applyFont="1" applyAlignment="1">
      <alignment vertical="center" shrinkToFit="1"/>
    </xf>
    <xf numFmtId="0" fontId="7" fillId="0" borderId="23"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4" fillId="0" borderId="47"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7" fillId="17" borderId="55" xfId="0" applyFont="1" applyFill="1" applyBorder="1" applyAlignment="1" applyProtection="1">
      <alignment horizontal="center" vertical="center"/>
      <protection locked="0"/>
    </xf>
    <xf numFmtId="0" fontId="7" fillId="17" borderId="48" xfId="0" applyFont="1" applyFill="1" applyBorder="1" applyAlignment="1" applyProtection="1">
      <alignment horizontal="center" vertical="center"/>
      <protection locked="0"/>
    </xf>
    <xf numFmtId="0" fontId="7" fillId="17" borderId="8" xfId="0" applyFont="1" applyFill="1" applyBorder="1" applyProtection="1">
      <alignment vertical="center"/>
      <protection locked="0"/>
    </xf>
    <xf numFmtId="0" fontId="31" fillId="0" borderId="78" xfId="0" applyFont="1" applyBorder="1">
      <alignment vertical="center"/>
    </xf>
    <xf numFmtId="0" fontId="31" fillId="0" borderId="79" xfId="0" applyFont="1" applyBorder="1">
      <alignment vertical="center"/>
    </xf>
    <xf numFmtId="0" fontId="31" fillId="0" borderId="80" xfId="0" applyFont="1" applyBorder="1">
      <alignment vertical="center"/>
    </xf>
    <xf numFmtId="0" fontId="7" fillId="17" borderId="57" xfId="0" applyFont="1" applyFill="1" applyBorder="1" applyAlignment="1" applyProtection="1">
      <alignment horizontal="center" vertical="center"/>
      <protection locked="0"/>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3" borderId="58"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44" xfId="0" applyFont="1" applyFill="1" applyBorder="1" applyAlignment="1">
      <alignment horizontal="center" vertical="center"/>
    </xf>
    <xf numFmtId="0" fontId="7" fillId="17" borderId="72" xfId="0" applyFont="1" applyFill="1" applyBorder="1" applyAlignment="1" applyProtection="1">
      <alignment horizontal="center" vertical="center"/>
      <protection locked="0"/>
    </xf>
    <xf numFmtId="0" fontId="14" fillId="0" borderId="60"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76" xfId="0" applyFont="1" applyBorder="1" applyAlignment="1">
      <alignment horizontal="center" vertical="center" wrapText="1"/>
    </xf>
    <xf numFmtId="0" fontId="7" fillId="17" borderId="81" xfId="0" applyFont="1" applyFill="1" applyBorder="1" applyProtection="1">
      <alignment vertical="center"/>
      <protection locked="0"/>
    </xf>
    <xf numFmtId="0" fontId="7" fillId="17" borderId="82" xfId="0" applyFont="1" applyFill="1" applyBorder="1" applyProtection="1">
      <alignment vertical="center"/>
      <protection locked="0"/>
    </xf>
    <xf numFmtId="0" fontId="7" fillId="17" borderId="83" xfId="0" applyFont="1" applyFill="1" applyBorder="1" applyProtection="1">
      <alignment vertical="center"/>
      <protection locked="0"/>
    </xf>
    <xf numFmtId="0" fontId="11" fillId="6" borderId="60" xfId="0" applyFont="1" applyFill="1" applyBorder="1" applyAlignment="1">
      <alignment horizontal="left" vertical="top" wrapText="1"/>
    </xf>
    <xf numFmtId="0" fontId="11" fillId="6" borderId="11" xfId="0" applyFont="1" applyFill="1" applyBorder="1" applyAlignment="1">
      <alignment horizontal="left" vertical="top" wrapText="1"/>
    </xf>
    <xf numFmtId="0" fontId="11" fillId="6" borderId="22" xfId="0" applyFont="1" applyFill="1" applyBorder="1" applyAlignment="1">
      <alignment horizontal="left" vertical="top" wrapText="1"/>
    </xf>
    <xf numFmtId="0" fontId="11" fillId="6" borderId="40"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23" xfId="0" applyFont="1" applyFill="1" applyBorder="1" applyAlignment="1">
      <alignment horizontal="left" vertical="top" wrapText="1"/>
    </xf>
    <xf numFmtId="0" fontId="11" fillId="6" borderId="61" xfId="0" applyFont="1" applyFill="1" applyBorder="1" applyAlignment="1">
      <alignment horizontal="left" vertical="top" wrapText="1"/>
    </xf>
    <xf numFmtId="0" fontId="11" fillId="6" borderId="49" xfId="0" applyFont="1" applyFill="1" applyBorder="1" applyAlignment="1">
      <alignment horizontal="left" vertical="top" wrapText="1"/>
    </xf>
    <xf numFmtId="0" fontId="11" fillId="6" borderId="13" xfId="0" applyFont="1" applyFill="1" applyBorder="1" applyAlignment="1">
      <alignment horizontal="left" vertical="top" wrapText="1"/>
    </xf>
    <xf numFmtId="0" fontId="25" fillId="6" borderId="0" xfId="0" applyFont="1" applyFill="1" applyAlignment="1">
      <alignment horizontal="left" vertical="center"/>
    </xf>
    <xf numFmtId="0" fontId="26" fillId="7" borderId="0" xfId="0" applyFont="1" applyFill="1" applyAlignment="1">
      <alignment horizontal="left" vertical="center"/>
    </xf>
    <xf numFmtId="0" fontId="7" fillId="0" borderId="0" xfId="0" applyFont="1" applyAlignment="1">
      <alignment horizontal="right" vertical="center"/>
    </xf>
    <xf numFmtId="0" fontId="7" fillId="0" borderId="14" xfId="0" applyFont="1" applyBorder="1" applyAlignment="1">
      <alignment horizontal="center" vertical="center"/>
    </xf>
    <xf numFmtId="0" fontId="28" fillId="0" borderId="16" xfId="0" applyFont="1" applyBorder="1" applyAlignment="1">
      <alignment horizontal="center" vertical="center"/>
    </xf>
    <xf numFmtId="0" fontId="28" fillId="0" borderId="73"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3">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
      <fill>
        <patternFill>
          <bgColor rgb="FFCCFFFF"/>
        </patternFill>
      </fill>
    </dxf>
    <dxf>
      <fill>
        <patternFill>
          <bgColor rgb="FFFFCCFF"/>
        </patternFill>
      </fill>
    </dxf>
  </dxfs>
  <tableStyles count="0" defaultTableStyle="TableStyleMedium9" defaultPivotStyle="PivotStyleLight16"/>
  <colors>
    <mruColors>
      <color rgb="FF66FFFF"/>
      <color rgb="FFFFCCFF"/>
      <color rgb="FFCCFFFF"/>
      <color rgb="FFCCFFCC"/>
      <color rgb="FFCC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8</xdr:row>
      <xdr:rowOff>26670</xdr:rowOff>
    </xdr:from>
    <xdr:to>
      <xdr:col>17</xdr:col>
      <xdr:colOff>30480</xdr:colOff>
      <xdr:row>11</xdr:row>
      <xdr:rowOff>76200</xdr:rowOff>
    </xdr:to>
    <xdr:sp macro="" textlink="">
      <xdr:nvSpPr>
        <xdr:cNvPr id="3" name="吹き出し: 折線 2">
          <a:extLst>
            <a:ext uri="{FF2B5EF4-FFF2-40B4-BE49-F238E27FC236}">
              <a16:creationId xmlns:a16="http://schemas.microsoft.com/office/drawing/2014/main" id="{6BE91ECC-C3BB-456E-B03D-5329813DFF79}"/>
            </a:ext>
          </a:extLst>
        </xdr:cNvPr>
        <xdr:cNvSpPr/>
      </xdr:nvSpPr>
      <xdr:spPr>
        <a:xfrm>
          <a:off x="6896100" y="2145030"/>
          <a:ext cx="2918460" cy="1078230"/>
        </a:xfrm>
        <a:prstGeom prst="borderCallout2">
          <a:avLst>
            <a:gd name="adj1" fmla="val 18750"/>
            <a:gd name="adj2" fmla="val -8333"/>
            <a:gd name="adj3" fmla="val 18750"/>
            <a:gd name="adj4" fmla="val -16667"/>
            <a:gd name="adj5" fmla="val 158446"/>
            <a:gd name="adj6" fmla="val -8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a:solidFill>
                <a:sysClr val="windowText" lastClr="000000"/>
              </a:solidFill>
            </a:rPr>
            <a:t>公認最高記録は各校の責任で正確にお願いします。曖昧そうな記録</a:t>
          </a:r>
          <a:r>
            <a:rPr kumimoji="1" lang="en-US" altLang="ja-JP" sz="1000">
              <a:solidFill>
                <a:sysClr val="windowText" lastClr="000000"/>
              </a:solidFill>
            </a:rPr>
            <a:t>(</a:t>
          </a:r>
          <a:r>
            <a:rPr kumimoji="1" lang="ja-JP" altLang="en-US" sz="1000">
              <a:solidFill>
                <a:sysClr val="windowText" lastClr="000000"/>
              </a:solidFill>
            </a:rPr>
            <a:t>例：記録の全てがキリの良い数字など</a:t>
          </a:r>
          <a:r>
            <a:rPr kumimoji="1" lang="en-US" altLang="ja-JP" sz="1000">
              <a:solidFill>
                <a:sysClr val="windowText" lastClr="000000"/>
              </a:solidFill>
            </a:rPr>
            <a:t>)</a:t>
          </a:r>
          <a:r>
            <a:rPr kumimoji="1" lang="ja-JP" altLang="en-US" sz="1000">
              <a:solidFill>
                <a:sysClr val="windowText" lastClr="000000"/>
              </a:solidFill>
            </a:rPr>
            <a:t>は結局全て調べ直して訂正しています。</a:t>
          </a:r>
          <a:endParaRPr kumimoji="1" lang="en-US" altLang="ja-JP" sz="1000">
            <a:solidFill>
              <a:sysClr val="windowText" lastClr="000000"/>
            </a:solidFill>
          </a:endParaRPr>
        </a:p>
        <a:p>
          <a:pPr algn="l"/>
          <a:r>
            <a:rPr kumimoji="1" lang="ja-JP" altLang="en-US" sz="1000" b="1">
              <a:solidFill>
                <a:srgbClr val="FF0000"/>
              </a:solidFill>
            </a:rPr>
            <a:t>公認記録がない場合は未記入でお願いします。</a:t>
          </a:r>
          <a:endParaRPr kumimoji="1" lang="en-US" altLang="ja-JP" sz="1000" b="1">
            <a:solidFill>
              <a:srgbClr val="FF0000"/>
            </a:solidFill>
          </a:endParaRPr>
        </a:p>
        <a:p>
          <a:pPr algn="l"/>
          <a:r>
            <a:rPr kumimoji="1" lang="ja-JP" altLang="en-US" sz="1000">
              <a:solidFill>
                <a:sysClr val="windowText" lastClr="000000"/>
              </a:solidFill>
            </a:rPr>
            <a:t>県内の他の大会とは異なります。</a:t>
          </a:r>
          <a:endParaRPr kumimoji="1" lang="en-US" altLang="ja-JP" sz="1000">
            <a:solidFill>
              <a:sysClr val="windowText" lastClr="000000"/>
            </a:solidFill>
          </a:endParaRPr>
        </a:p>
        <a:p>
          <a:pPr algn="l"/>
          <a:r>
            <a:rPr kumimoji="1" lang="ja-JP" altLang="en-US" sz="1000" b="1">
              <a:solidFill>
                <a:srgbClr val="FF0000"/>
              </a:solidFill>
            </a:rPr>
            <a:t>決して目標記録を記入しないでください。</a:t>
          </a:r>
        </a:p>
      </xdr:txBody>
    </xdr:sp>
    <xdr:clientData/>
  </xdr:twoCellAnchor>
  <xdr:twoCellAnchor>
    <xdr:from>
      <xdr:col>16</xdr:col>
      <xdr:colOff>66675</xdr:colOff>
      <xdr:row>12</xdr:row>
      <xdr:rowOff>273685</xdr:rowOff>
    </xdr:from>
    <xdr:to>
      <xdr:col>19</xdr:col>
      <xdr:colOff>45721</xdr:colOff>
      <xdr:row>14</xdr:row>
      <xdr:rowOff>190500</xdr:rowOff>
    </xdr:to>
    <xdr:sp macro="" textlink="">
      <xdr:nvSpPr>
        <xdr:cNvPr id="7" name="吹き出し: 線 6">
          <a:extLst>
            <a:ext uri="{FF2B5EF4-FFF2-40B4-BE49-F238E27FC236}">
              <a16:creationId xmlns:a16="http://schemas.microsoft.com/office/drawing/2014/main" id="{B36E96AF-8D0F-4BC7-A084-1B4A1FB45C07}"/>
            </a:ext>
          </a:extLst>
        </xdr:cNvPr>
        <xdr:cNvSpPr/>
      </xdr:nvSpPr>
      <xdr:spPr>
        <a:xfrm>
          <a:off x="9233535" y="3504565"/>
          <a:ext cx="1830706" cy="572135"/>
        </a:xfrm>
        <a:prstGeom prst="borderCallout1">
          <a:avLst>
            <a:gd name="adj1" fmla="val 18750"/>
            <a:gd name="adj2" fmla="val -8333"/>
            <a:gd name="adj3" fmla="val 102292"/>
            <a:gd name="adj4" fmla="val -348108"/>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baseline="0">
              <a:solidFill>
                <a:sysClr val="windowText" lastClr="000000"/>
              </a:solidFill>
            </a:rPr>
            <a:t>氏名･</a:t>
          </a:r>
          <a:r>
            <a:rPr kumimoji="1" lang="ja-JP" altLang="en-US" sz="1000" b="1" baseline="0">
              <a:solidFill>
                <a:srgbClr val="FF0000"/>
              </a:solidFill>
            </a:rPr>
            <a:t>ﾌﾘｶﾞﾅ（半角）</a:t>
          </a:r>
          <a:r>
            <a:rPr kumimoji="1" lang="ja-JP" altLang="en-US" sz="1000" baseline="0">
              <a:solidFill>
                <a:sysClr val="windowText" lastClr="000000"/>
              </a:solidFill>
            </a:rPr>
            <a:t>欄は、</a:t>
          </a:r>
          <a:endParaRPr kumimoji="1" lang="en-US" altLang="ja-JP" sz="1000" baseline="0">
            <a:solidFill>
              <a:sysClr val="windowText" lastClr="000000"/>
            </a:solidFill>
          </a:endParaRPr>
        </a:p>
        <a:p>
          <a:pPr algn="l"/>
          <a:r>
            <a:rPr kumimoji="1" lang="ja-JP" altLang="en-US" sz="1000" baseline="0">
              <a:solidFill>
                <a:srgbClr val="FF0000"/>
              </a:solidFill>
            </a:rPr>
            <a:t>姓と名の間に</a:t>
          </a:r>
          <a:r>
            <a:rPr kumimoji="1" lang="ja-JP" altLang="en-US" sz="1000" b="1" baseline="0">
              <a:solidFill>
                <a:srgbClr val="FF0000"/>
              </a:solidFill>
            </a:rPr>
            <a:t>空白１つ（半角）</a:t>
          </a:r>
          <a:r>
            <a:rPr kumimoji="1" lang="ja-JP" altLang="en-US" sz="1000" baseline="0">
              <a:solidFill>
                <a:srgbClr val="FF0000"/>
              </a:solidFill>
            </a:rPr>
            <a:t>を入力</a:t>
          </a:r>
          <a:r>
            <a:rPr kumimoji="1" lang="ja-JP" altLang="en-US" sz="1000" baseline="0">
              <a:solidFill>
                <a:sysClr val="windowText" lastClr="000000"/>
              </a:solidFill>
            </a:rPr>
            <a:t>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190500</xdr:colOff>
      <xdr:row>1</xdr:row>
      <xdr:rowOff>53340</xdr:rowOff>
    </xdr:from>
    <xdr:to>
      <xdr:col>16</xdr:col>
      <xdr:colOff>22860</xdr:colOff>
      <xdr:row>4</xdr:row>
      <xdr:rowOff>335280</xdr:rowOff>
    </xdr:to>
    <xdr:sp macro="" textlink="">
      <xdr:nvSpPr>
        <xdr:cNvPr id="2" name="吹き出し: 折線 1">
          <a:extLst>
            <a:ext uri="{FF2B5EF4-FFF2-40B4-BE49-F238E27FC236}">
              <a16:creationId xmlns:a16="http://schemas.microsoft.com/office/drawing/2014/main" id="{7E1E75CF-047A-4CC6-927C-C8D52F5F024C}"/>
            </a:ext>
          </a:extLst>
        </xdr:cNvPr>
        <xdr:cNvSpPr/>
      </xdr:nvSpPr>
      <xdr:spPr>
        <a:xfrm>
          <a:off x="7231380" y="373380"/>
          <a:ext cx="2918460" cy="777240"/>
        </a:xfrm>
        <a:prstGeom prst="borderCallout2">
          <a:avLst>
            <a:gd name="adj1" fmla="val 18750"/>
            <a:gd name="adj2" fmla="val -8333"/>
            <a:gd name="adj3" fmla="val 18750"/>
            <a:gd name="adj4" fmla="val -16667"/>
            <a:gd name="adj5" fmla="val 124132"/>
            <a:gd name="adj6" fmla="val -56641"/>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a:solidFill>
                <a:sysClr val="windowText" lastClr="000000"/>
              </a:solidFill>
            </a:rPr>
            <a:t>リレーの公認最高記録は１・２年のみで走った公認記録でお願いします。</a:t>
          </a:r>
          <a:endParaRPr kumimoji="1" lang="en-US" altLang="ja-JP" sz="1000">
            <a:solidFill>
              <a:sysClr val="windowText" lastClr="000000"/>
            </a:solidFill>
          </a:endParaRPr>
        </a:p>
        <a:p>
          <a:pPr algn="l"/>
          <a:r>
            <a:rPr kumimoji="1" lang="ja-JP" altLang="en-US" sz="1000" b="1">
              <a:solidFill>
                <a:srgbClr val="FF0000"/>
              </a:solidFill>
            </a:rPr>
            <a:t>公認記録がない場合は未記入でお願いします。</a:t>
          </a:r>
          <a:endParaRPr kumimoji="1" lang="en-US" altLang="ja-JP" sz="1000" b="1">
            <a:solidFill>
              <a:srgbClr val="FF0000"/>
            </a:solidFill>
          </a:endParaRPr>
        </a:p>
        <a:p>
          <a:pPr algn="l"/>
          <a:r>
            <a:rPr kumimoji="1" lang="ja-JP" altLang="en-US" sz="1000" b="1">
              <a:solidFill>
                <a:srgbClr val="FF0000"/>
              </a:solidFill>
            </a:rPr>
            <a:t>決して目標記録を記入しないでください。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D23"/>
  <sheetViews>
    <sheetView tabSelected="1" zoomScaleNormal="100" workbookViewId="0"/>
  </sheetViews>
  <sheetFormatPr defaultColWidth="9" defaultRowHeight="15"/>
  <cols>
    <col min="1" max="2" width="4.33203125" style="114" customWidth="1"/>
    <col min="3" max="3" width="92.77734375" style="114" customWidth="1"/>
    <col min="4" max="4" width="4.33203125" style="114" customWidth="1"/>
    <col min="5" max="16384" width="9" style="114"/>
  </cols>
  <sheetData>
    <row r="2" spans="1:4" ht="18.600000000000001">
      <c r="A2" s="209" t="s">
        <v>0</v>
      </c>
      <c r="B2" s="209"/>
      <c r="C2" s="209"/>
    </row>
    <row r="3" spans="1:4">
      <c r="A3" s="115"/>
      <c r="B3" s="115"/>
      <c r="C3" s="115"/>
      <c r="D3" s="115"/>
    </row>
    <row r="4" spans="1:4">
      <c r="B4" s="210" t="s">
        <v>1</v>
      </c>
      <c r="C4" s="210"/>
    </row>
    <row r="5" spans="1:4">
      <c r="C5" s="114" t="s">
        <v>2</v>
      </c>
    </row>
    <row r="6" spans="1:4">
      <c r="C6" s="114" t="s">
        <v>3</v>
      </c>
    </row>
    <row r="7" spans="1:4">
      <c r="C7" s="114" t="s">
        <v>211</v>
      </c>
    </row>
    <row r="8" spans="1:4">
      <c r="C8" s="114" t="s">
        <v>4</v>
      </c>
    </row>
    <row r="9" spans="1:4">
      <c r="C9" s="114" t="s">
        <v>5</v>
      </c>
    </row>
    <row r="10" spans="1:4">
      <c r="C10" s="114" t="s">
        <v>6</v>
      </c>
    </row>
    <row r="11" spans="1:4">
      <c r="C11" s="114" t="s">
        <v>217</v>
      </c>
    </row>
    <row r="12" spans="1:4">
      <c r="C12" s="114" t="s">
        <v>7</v>
      </c>
    </row>
    <row r="13" spans="1:4">
      <c r="B13" s="210" t="s">
        <v>8</v>
      </c>
      <c r="C13" s="210"/>
    </row>
    <row r="14" spans="1:4">
      <c r="C14" s="114" t="s">
        <v>9</v>
      </c>
    </row>
    <row r="15" spans="1:4">
      <c r="C15" s="114" t="s">
        <v>10</v>
      </c>
    </row>
    <row r="16" spans="1:4">
      <c r="C16" s="114" t="s">
        <v>11</v>
      </c>
    </row>
    <row r="17" spans="2:3">
      <c r="C17" s="114" t="s">
        <v>12</v>
      </c>
    </row>
    <row r="18" spans="2:3">
      <c r="C18" s="114" t="s">
        <v>13</v>
      </c>
    </row>
    <row r="19" spans="2:3">
      <c r="B19" s="114" t="s">
        <v>14</v>
      </c>
      <c r="C19" s="114" t="s">
        <v>15</v>
      </c>
    </row>
    <row r="20" spans="2:3">
      <c r="C20" s="114" t="s">
        <v>16</v>
      </c>
    </row>
    <row r="21" spans="2:3">
      <c r="C21" s="114" t="s">
        <v>17</v>
      </c>
    </row>
    <row r="22" spans="2:3">
      <c r="C22" s="114" t="s">
        <v>18</v>
      </c>
    </row>
    <row r="23" spans="2:3">
      <c r="C23" s="114" t="s">
        <v>19</v>
      </c>
    </row>
  </sheetData>
  <sheetProtection algorithmName="SHA-512" hashValue="dIr3gqsrTpxOTz1ajEjaj7Oo0f2P70/JxsgpuW2XamvaQ3Nfjgi6AmAZKZJmX8fS3xBaFD0f2akirssLyZmOQg==" saltValue="vBWWryEJZ26IHr6VOz6NMw==" spinCount="100000" sheet="1"/>
  <mergeCells count="3">
    <mergeCell ref="A2:C2"/>
    <mergeCell ref="B4:C4"/>
    <mergeCell ref="B13:C13"/>
  </mergeCells>
  <phoneticPr fontId="5"/>
  <printOptions horizontalCentered="1"/>
  <pageMargins left="0.19685039370078741" right="0.19685039370078741" top="0.59055118110236227" bottom="0.59055118110236227"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C119"/>
  <sheetViews>
    <sheetView zoomScaleNormal="100" workbookViewId="0">
      <selection activeCell="B1" sqref="B1:F1"/>
    </sheetView>
  </sheetViews>
  <sheetFormatPr defaultColWidth="9" defaultRowHeight="15"/>
  <cols>
    <col min="1" max="1" width="3.21875" style="1" customWidth="1"/>
    <col min="2" max="2" width="7.44140625" style="5" customWidth="1"/>
    <col min="3" max="3" width="8.6640625" style="5" customWidth="1"/>
    <col min="4" max="4" width="10" style="1" customWidth="1"/>
    <col min="5" max="5" width="16.88671875" style="1" customWidth="1"/>
    <col min="6" max="6" width="9.44140625" style="5" customWidth="1"/>
    <col min="7" max="9" width="13.88671875" style="5" customWidth="1"/>
    <col min="10" max="10" width="3.21875" style="2" customWidth="1"/>
    <col min="11" max="12" width="23.109375" style="3" hidden="1" customWidth="1"/>
    <col min="13" max="13" width="13.6640625" style="3" hidden="1" customWidth="1"/>
    <col min="14" max="14" width="15.44140625" style="1" customWidth="1"/>
    <col min="15" max="15" width="2.21875" style="5" customWidth="1"/>
    <col min="16" max="16" width="15.44140625" style="5" customWidth="1"/>
    <col min="17" max="20" width="9" style="5"/>
    <col min="21" max="27" width="7.44140625" style="1" customWidth="1"/>
    <col min="28" max="16384" width="9" style="1"/>
  </cols>
  <sheetData>
    <row r="1" spans="2:29" ht="25.5" customHeight="1" thickBot="1">
      <c r="B1" s="154" t="s">
        <v>216</v>
      </c>
      <c r="C1" s="154"/>
      <c r="D1" s="154"/>
      <c r="E1" s="154"/>
      <c r="F1" s="154"/>
      <c r="G1" s="151" t="s">
        <v>20</v>
      </c>
      <c r="H1" s="151"/>
      <c r="I1" s="151"/>
      <c r="N1" s="200" t="s">
        <v>188</v>
      </c>
      <c r="O1" s="201"/>
      <c r="P1" s="201"/>
      <c r="Q1" s="202"/>
      <c r="R1" s="4"/>
      <c r="S1" s="4"/>
      <c r="X1" s="4"/>
    </row>
    <row r="2" spans="2:29" ht="6.75" customHeight="1" thickTop="1" thickBot="1">
      <c r="N2" s="203"/>
      <c r="O2" s="204"/>
      <c r="P2" s="204"/>
      <c r="Q2" s="205"/>
      <c r="R2" s="4"/>
      <c r="S2" s="4"/>
      <c r="X2" s="4"/>
    </row>
    <row r="3" spans="2:29" ht="27" customHeight="1">
      <c r="B3" s="151"/>
      <c r="C3" s="171"/>
      <c r="D3" s="172" t="s">
        <v>21</v>
      </c>
      <c r="E3" s="172"/>
      <c r="F3" s="173" t="s">
        <v>187</v>
      </c>
      <c r="G3" s="174"/>
      <c r="H3" s="172" t="s">
        <v>22</v>
      </c>
      <c r="I3" s="175"/>
      <c r="N3" s="203"/>
      <c r="O3" s="204"/>
      <c r="P3" s="204"/>
      <c r="Q3" s="205"/>
      <c r="R3" s="6"/>
      <c r="S3" s="6"/>
      <c r="X3" s="7"/>
    </row>
    <row r="4" spans="2:29" ht="27" customHeight="1" thickBot="1">
      <c r="B4" s="159"/>
      <c r="C4" s="160"/>
      <c r="D4" s="179"/>
      <c r="E4" s="180"/>
      <c r="F4" s="176" t="str">
        <f>IF(D4="","学校名を選択して下さい",VLOOKUP(D4,K55:M85,2,0))</f>
        <v>学校名を選択して下さい</v>
      </c>
      <c r="G4" s="177"/>
      <c r="H4" s="176" t="str">
        <f>IF(D4="","学校名を選択して下さい",VLOOKUP(D4,K55:M85,3,0))</f>
        <v>学校名を選択して下さい</v>
      </c>
      <c r="I4" s="178"/>
      <c r="N4" s="203"/>
      <c r="O4" s="204"/>
      <c r="P4" s="204"/>
      <c r="Q4" s="205"/>
      <c r="R4" s="6"/>
      <c r="S4" s="6"/>
      <c r="X4" s="7"/>
    </row>
    <row r="5" spans="2:29" ht="27" customHeight="1">
      <c r="B5" s="155" t="s">
        <v>23</v>
      </c>
      <c r="C5" s="140" t="s">
        <v>24</v>
      </c>
      <c r="D5" s="157"/>
      <c r="E5" s="158"/>
      <c r="F5" s="140" t="s">
        <v>25</v>
      </c>
      <c r="G5" s="181"/>
      <c r="H5" s="181"/>
      <c r="I5" s="141" t="s">
        <v>192</v>
      </c>
      <c r="N5" s="203"/>
      <c r="O5" s="204"/>
      <c r="P5" s="204"/>
      <c r="Q5" s="205"/>
      <c r="R5" s="6"/>
      <c r="S5" s="6"/>
      <c r="X5" s="7"/>
    </row>
    <row r="6" spans="2:29" ht="27" customHeight="1" thickBot="1">
      <c r="B6" s="156"/>
      <c r="C6" s="142" t="s">
        <v>26</v>
      </c>
      <c r="D6" s="168"/>
      <c r="E6" s="168"/>
      <c r="F6" s="168"/>
      <c r="G6" s="168"/>
      <c r="H6" s="168"/>
      <c r="I6" s="169"/>
      <c r="N6" s="203"/>
      <c r="O6" s="204"/>
      <c r="P6" s="204"/>
      <c r="Q6" s="205"/>
      <c r="R6" s="6"/>
      <c r="S6" s="6"/>
      <c r="T6" s="1"/>
      <c r="X6" s="7"/>
    </row>
    <row r="7" spans="2:29" ht="15" customHeight="1">
      <c r="B7" s="193" t="s">
        <v>214</v>
      </c>
      <c r="C7" s="194"/>
      <c r="D7" s="182" t="s">
        <v>215</v>
      </c>
      <c r="E7" s="183"/>
      <c r="F7" s="183"/>
      <c r="G7" s="183"/>
      <c r="H7" s="183"/>
      <c r="I7" s="184"/>
      <c r="N7" s="203"/>
      <c r="O7" s="204"/>
      <c r="P7" s="204"/>
      <c r="Q7" s="205"/>
      <c r="R7" s="6"/>
      <c r="S7" s="6"/>
      <c r="T7" s="1"/>
      <c r="X7" s="7"/>
    </row>
    <row r="8" spans="2:29" ht="27" customHeight="1" thickBot="1">
      <c r="B8" s="195"/>
      <c r="C8" s="196"/>
      <c r="D8" s="197"/>
      <c r="E8" s="198"/>
      <c r="F8" s="198"/>
      <c r="G8" s="198"/>
      <c r="H8" s="198"/>
      <c r="I8" s="199"/>
      <c r="N8" s="206"/>
      <c r="O8" s="207"/>
      <c r="P8" s="207"/>
      <c r="Q8" s="208"/>
      <c r="R8" s="6"/>
      <c r="S8" s="6"/>
      <c r="T8" s="1"/>
      <c r="X8" s="7"/>
    </row>
    <row r="9" spans="2:29" ht="27" customHeight="1" thickBot="1">
      <c r="B9" s="170" t="s">
        <v>210</v>
      </c>
      <c r="C9" s="170"/>
      <c r="D9" s="170"/>
      <c r="E9" s="170"/>
      <c r="F9" s="170"/>
      <c r="G9" s="9" t="s">
        <v>27</v>
      </c>
      <c r="H9" s="9"/>
      <c r="O9" s="1"/>
      <c r="P9" s="1"/>
      <c r="Q9" s="1"/>
      <c r="S9" s="8"/>
      <c r="T9" s="8"/>
      <c r="U9" s="8"/>
      <c r="V9" s="8"/>
      <c r="W9" s="8"/>
      <c r="X9" s="10"/>
    </row>
    <row r="10" spans="2:29" ht="27" customHeight="1">
      <c r="B10" s="161" t="s">
        <v>28</v>
      </c>
      <c r="C10" s="162"/>
      <c r="D10" s="11"/>
      <c r="E10" s="12" t="s">
        <v>29</v>
      </c>
      <c r="G10" s="13" t="s">
        <v>30</v>
      </c>
      <c r="H10" s="14" t="s">
        <v>31</v>
      </c>
      <c r="I10" s="15" t="s">
        <v>32</v>
      </c>
      <c r="O10" s="1"/>
      <c r="P10" s="1"/>
      <c r="Q10" s="1"/>
      <c r="S10" s="8"/>
      <c r="T10" s="8"/>
      <c r="U10" s="16"/>
      <c r="V10" s="16"/>
      <c r="W10" s="16"/>
      <c r="X10" s="3"/>
      <c r="Y10" s="3"/>
      <c r="Z10" s="3"/>
      <c r="AA10" s="3"/>
      <c r="AB10" s="3"/>
      <c r="AC10" s="3"/>
    </row>
    <row r="11" spans="2:29" ht="27" customHeight="1" thickBot="1">
      <c r="B11" s="17">
        <f>SUM(A17+A37+A57+A77+A97)</f>
        <v>0</v>
      </c>
      <c r="C11" s="18">
        <f>SUM(A18+A38+A58+A78+A98)</f>
        <v>0</v>
      </c>
      <c r="D11" s="11"/>
      <c r="E11" s="19">
        <v>500</v>
      </c>
      <c r="G11" s="20">
        <v>0</v>
      </c>
      <c r="H11" s="21">
        <v>0</v>
      </c>
      <c r="I11" s="22">
        <f>SUM(G11:H11)</f>
        <v>0</v>
      </c>
      <c r="N11" s="23"/>
      <c r="O11" s="23"/>
      <c r="S11" s="8"/>
      <c r="T11" s="8"/>
      <c r="U11" s="16"/>
      <c r="V11" s="3"/>
      <c r="W11" s="3"/>
      <c r="X11" s="3"/>
      <c r="Y11" s="3"/>
      <c r="Z11" s="3"/>
      <c r="AA11" s="3"/>
      <c r="AB11" s="3"/>
      <c r="AC11" s="3"/>
    </row>
    <row r="12" spans="2:29" ht="6.75" customHeight="1" thickBot="1">
      <c r="B12" s="24"/>
      <c r="G12" s="24"/>
      <c r="O12" s="1"/>
      <c r="U12" s="16"/>
      <c r="V12" s="3"/>
      <c r="W12" s="3"/>
      <c r="X12" s="3"/>
      <c r="Y12" s="3"/>
      <c r="Z12" s="3"/>
      <c r="AA12" s="3"/>
      <c r="AB12" s="3"/>
      <c r="AC12" s="3"/>
    </row>
    <row r="13" spans="2:29" ht="26.25" customHeight="1">
      <c r="B13" s="163" t="s">
        <v>33</v>
      </c>
      <c r="C13" s="164" t="s">
        <v>34</v>
      </c>
      <c r="D13" s="152" t="s">
        <v>35</v>
      </c>
      <c r="E13" s="25" t="s">
        <v>24</v>
      </c>
      <c r="F13" s="186" t="s">
        <v>36</v>
      </c>
      <c r="G13" s="152" t="s">
        <v>37</v>
      </c>
      <c r="H13" s="152"/>
      <c r="I13" s="153"/>
      <c r="N13" s="23" t="s">
        <v>38</v>
      </c>
      <c r="O13" s="23"/>
      <c r="T13" s="110"/>
      <c r="U13" s="26"/>
      <c r="V13" s="26"/>
      <c r="W13" s="26"/>
      <c r="X13" s="3"/>
      <c r="Y13" s="3"/>
      <c r="Z13" s="3"/>
      <c r="AA13" s="3"/>
      <c r="AB13" s="3"/>
      <c r="AC13" s="3"/>
    </row>
    <row r="14" spans="2:29" ht="26.25" customHeight="1" thickBot="1">
      <c r="B14" s="145"/>
      <c r="C14" s="165"/>
      <c r="D14" s="165"/>
      <c r="E14" s="27" t="s">
        <v>190</v>
      </c>
      <c r="F14" s="187"/>
      <c r="G14" s="166" t="s">
        <v>189</v>
      </c>
      <c r="H14" s="166"/>
      <c r="I14" s="167"/>
      <c r="N14" s="28" t="str">
        <f t="shared" ref="N14:N52" si="0">K15</f>
        <v>男子</v>
      </c>
      <c r="O14" s="29"/>
      <c r="P14" s="30" t="str">
        <f t="shared" ref="P14:P50" si="1">L15</f>
        <v>女子</v>
      </c>
      <c r="S14" s="1"/>
      <c r="U14" s="16"/>
      <c r="V14" s="3"/>
      <c r="W14" s="16"/>
      <c r="X14" s="3"/>
      <c r="Y14" s="3"/>
      <c r="Z14" s="3"/>
      <c r="AA14" s="3"/>
      <c r="AB14" s="3"/>
      <c r="AC14" s="3"/>
    </row>
    <row r="15" spans="2:29" ht="26.25" customHeight="1">
      <c r="B15" s="190" t="s">
        <v>39</v>
      </c>
      <c r="C15" s="149" t="s">
        <v>40</v>
      </c>
      <c r="D15" s="149">
        <v>1234</v>
      </c>
      <c r="E15" s="111" t="s">
        <v>41</v>
      </c>
      <c r="F15" s="188">
        <v>2</v>
      </c>
      <c r="G15" s="112" t="s">
        <v>42</v>
      </c>
      <c r="H15" s="112" t="s">
        <v>191</v>
      </c>
      <c r="I15" s="113" t="s">
        <v>44</v>
      </c>
      <c r="K15" s="3" t="s">
        <v>45</v>
      </c>
      <c r="L15" s="3" t="s">
        <v>46</v>
      </c>
      <c r="N15" s="31" t="str">
        <f t="shared" si="0"/>
        <v>100m</v>
      </c>
      <c r="O15" s="32"/>
      <c r="P15" s="33" t="str">
        <f t="shared" si="1"/>
        <v>100m</v>
      </c>
      <c r="Q15" s="34"/>
      <c r="S15" s="1"/>
      <c r="U15" s="16"/>
      <c r="V15" s="3"/>
      <c r="W15" s="16"/>
      <c r="X15" s="3"/>
      <c r="Y15" s="3"/>
      <c r="Z15" s="3"/>
      <c r="AA15" s="3"/>
      <c r="AB15" s="3"/>
      <c r="AC15" s="3"/>
    </row>
    <row r="16" spans="2:29" ht="26.25" customHeight="1">
      <c r="B16" s="191"/>
      <c r="C16" s="150"/>
      <c r="D16" s="150"/>
      <c r="E16" s="35" t="s">
        <v>47</v>
      </c>
      <c r="F16" s="189"/>
      <c r="G16" s="36">
        <v>1075</v>
      </c>
      <c r="H16" s="36">
        <v>10129</v>
      </c>
      <c r="I16" s="37">
        <v>471</v>
      </c>
      <c r="K16" s="3" t="s">
        <v>48</v>
      </c>
      <c r="L16" s="3" t="s">
        <v>48</v>
      </c>
      <c r="N16" s="38" t="str">
        <f t="shared" si="0"/>
        <v>200m</v>
      </c>
      <c r="O16" s="32"/>
      <c r="P16" s="39" t="str">
        <f t="shared" si="1"/>
        <v>200m</v>
      </c>
      <c r="Q16" s="34"/>
      <c r="S16" s="1"/>
      <c r="U16" s="16"/>
      <c r="V16" s="3"/>
      <c r="W16" s="16"/>
      <c r="X16" s="3"/>
      <c r="Y16" s="3"/>
      <c r="Z16" s="3"/>
      <c r="AA16" s="3"/>
      <c r="AB16" s="3"/>
      <c r="AC16" s="3"/>
    </row>
    <row r="17" spans="1:29" ht="27" customHeight="1">
      <c r="A17" s="11">
        <f>COUNT(J17,J19,J21,J23,J25,J27,J29,J31,J33,J35)</f>
        <v>0</v>
      </c>
      <c r="B17" s="143">
        <v>1</v>
      </c>
      <c r="C17" s="144"/>
      <c r="D17" s="144"/>
      <c r="E17" s="117"/>
      <c r="F17" s="185"/>
      <c r="G17" s="134"/>
      <c r="H17" s="134"/>
      <c r="I17" s="135"/>
      <c r="J17" s="2" t="str">
        <f>IF(E17="","",1)</f>
        <v/>
      </c>
      <c r="K17" s="3" t="s">
        <v>49</v>
      </c>
      <c r="L17" s="3" t="s">
        <v>49</v>
      </c>
      <c r="N17" s="38" t="str">
        <f t="shared" si="0"/>
        <v>400m</v>
      </c>
      <c r="O17" s="32"/>
      <c r="P17" s="39" t="str">
        <f t="shared" si="1"/>
        <v>400m</v>
      </c>
      <c r="Q17" s="34"/>
      <c r="S17" s="1"/>
      <c r="U17" s="16"/>
      <c r="V17" s="3"/>
      <c r="W17" s="16"/>
      <c r="X17" s="3"/>
      <c r="Y17" s="3"/>
      <c r="Z17" s="3"/>
      <c r="AA17" s="3"/>
      <c r="AB17" s="3"/>
      <c r="AC17" s="3"/>
    </row>
    <row r="18" spans="1:29" ht="27" customHeight="1">
      <c r="A18" s="40">
        <f>COUNTA(G17:I17,G19:I19,G21:I21,G23:I23,G25:I25,G27:I27,G29:I29,G31:I31,G33:I33,G35:I35)</f>
        <v>0</v>
      </c>
      <c r="B18" s="143"/>
      <c r="C18" s="144"/>
      <c r="D18" s="144"/>
      <c r="E18" s="117"/>
      <c r="F18" s="148"/>
      <c r="G18" s="134"/>
      <c r="H18" s="134"/>
      <c r="I18" s="135"/>
      <c r="K18" s="3" t="s">
        <v>43</v>
      </c>
      <c r="L18" s="3" t="s">
        <v>43</v>
      </c>
      <c r="N18" s="38" t="str">
        <f t="shared" si="0"/>
        <v>800m</v>
      </c>
      <c r="O18" s="32"/>
      <c r="P18" s="39" t="str">
        <f t="shared" si="1"/>
        <v>800m</v>
      </c>
      <c r="Q18" s="34"/>
      <c r="S18" s="1"/>
      <c r="U18" s="16"/>
      <c r="V18" s="3"/>
      <c r="W18" s="16"/>
      <c r="X18" s="3"/>
      <c r="Y18" s="3"/>
      <c r="Z18" s="3"/>
      <c r="AA18" s="3"/>
      <c r="AB18" s="3"/>
      <c r="AC18" s="3"/>
    </row>
    <row r="19" spans="1:29" ht="27" customHeight="1">
      <c r="B19" s="143">
        <v>2</v>
      </c>
      <c r="C19" s="144"/>
      <c r="D19" s="144"/>
      <c r="E19" s="117"/>
      <c r="F19" s="185"/>
      <c r="G19" s="134"/>
      <c r="H19" s="134"/>
      <c r="I19" s="135"/>
      <c r="J19" s="2" t="str">
        <f>IF(E19="","",1)</f>
        <v/>
      </c>
      <c r="K19" s="3" t="s">
        <v>50</v>
      </c>
      <c r="L19" s="3" t="s">
        <v>50</v>
      </c>
      <c r="N19" s="38" t="str">
        <f t="shared" si="0"/>
        <v>1500m</v>
      </c>
      <c r="O19" s="32"/>
      <c r="P19" s="39" t="str">
        <f t="shared" si="1"/>
        <v>1500m</v>
      </c>
      <c r="Q19" s="34"/>
      <c r="S19" s="1"/>
      <c r="U19" s="16"/>
      <c r="V19" s="3"/>
      <c r="W19" s="16"/>
      <c r="X19" s="3"/>
      <c r="Y19" s="3"/>
      <c r="Z19" s="3"/>
      <c r="AA19" s="3"/>
      <c r="AB19" s="3"/>
      <c r="AC19" s="3"/>
    </row>
    <row r="20" spans="1:29" ht="27" customHeight="1">
      <c r="B20" s="143"/>
      <c r="C20" s="144"/>
      <c r="D20" s="144"/>
      <c r="E20" s="117"/>
      <c r="F20" s="148"/>
      <c r="G20" s="134"/>
      <c r="H20" s="134"/>
      <c r="I20" s="135"/>
      <c r="K20" s="3" t="s">
        <v>51</v>
      </c>
      <c r="L20" s="3" t="s">
        <v>51</v>
      </c>
      <c r="N20" s="38" t="str">
        <f t="shared" si="0"/>
        <v>5000m</v>
      </c>
      <c r="O20" s="32"/>
      <c r="P20" s="39" t="str">
        <f t="shared" si="1"/>
        <v>3000m</v>
      </c>
      <c r="Q20" s="34"/>
      <c r="S20" s="1"/>
      <c r="U20" s="16"/>
      <c r="V20" s="3"/>
      <c r="W20" s="16"/>
      <c r="X20" s="3"/>
      <c r="Y20" s="3"/>
      <c r="Z20" s="3"/>
      <c r="AA20" s="3"/>
      <c r="AB20" s="3"/>
      <c r="AC20" s="3"/>
    </row>
    <row r="21" spans="1:29" ht="27" customHeight="1">
      <c r="B21" s="143">
        <v>3</v>
      </c>
      <c r="C21" s="144"/>
      <c r="D21" s="144"/>
      <c r="E21" s="117"/>
      <c r="F21" s="185"/>
      <c r="G21" s="134"/>
      <c r="H21" s="134"/>
      <c r="I21" s="135"/>
      <c r="J21" s="2" t="str">
        <f>IF(E21="","",1)</f>
        <v/>
      </c>
      <c r="K21" s="3" t="s">
        <v>52</v>
      </c>
      <c r="L21" s="3" t="s">
        <v>53</v>
      </c>
      <c r="N21" s="38" t="str">
        <f t="shared" si="0"/>
        <v>110mH(1.067m)</v>
      </c>
      <c r="O21" s="32"/>
      <c r="P21" s="39" t="str">
        <f t="shared" si="1"/>
        <v>100mH(0.838m)</v>
      </c>
      <c r="Q21" s="41"/>
      <c r="S21" s="1"/>
      <c r="U21" s="16"/>
      <c r="V21" s="3"/>
      <c r="W21" s="16"/>
      <c r="X21" s="3"/>
      <c r="Y21" s="3"/>
      <c r="Z21" s="3"/>
      <c r="AA21" s="3"/>
      <c r="AB21" s="3"/>
      <c r="AC21" s="3"/>
    </row>
    <row r="22" spans="1:29" ht="27" customHeight="1">
      <c r="B22" s="143"/>
      <c r="C22" s="144"/>
      <c r="D22" s="144"/>
      <c r="E22" s="117"/>
      <c r="F22" s="148"/>
      <c r="G22" s="134"/>
      <c r="H22" s="134"/>
      <c r="I22" s="135"/>
      <c r="K22" s="3" t="s">
        <v>54</v>
      </c>
      <c r="L22" s="3" t="s">
        <v>55</v>
      </c>
      <c r="N22" s="38" t="str">
        <f t="shared" si="0"/>
        <v>400mH(0.914m)</v>
      </c>
      <c r="O22" s="32"/>
      <c r="P22" s="39" t="str">
        <f t="shared" si="1"/>
        <v>400mH(0.762m)</v>
      </c>
      <c r="Q22" s="34"/>
      <c r="R22" s="1"/>
      <c r="S22" s="1"/>
      <c r="U22" s="16"/>
      <c r="V22" s="3"/>
      <c r="W22" s="16"/>
      <c r="X22" s="3"/>
      <c r="Y22" s="3"/>
      <c r="Z22" s="3"/>
      <c r="AA22" s="3"/>
      <c r="AB22" s="3"/>
      <c r="AC22" s="3"/>
    </row>
    <row r="23" spans="1:29" ht="27" customHeight="1">
      <c r="B23" s="143">
        <v>4</v>
      </c>
      <c r="C23" s="144"/>
      <c r="D23" s="144"/>
      <c r="E23" s="117"/>
      <c r="F23" s="185"/>
      <c r="G23" s="134"/>
      <c r="H23" s="134"/>
      <c r="I23" s="135"/>
      <c r="J23" s="2" t="str">
        <f>IF(E23="","",1)</f>
        <v/>
      </c>
      <c r="K23" s="3" t="s">
        <v>56</v>
      </c>
      <c r="L23" s="3" t="s">
        <v>57</v>
      </c>
      <c r="N23" s="38" t="str">
        <f t="shared" si="0"/>
        <v>3000mSC</v>
      </c>
      <c r="O23" s="32"/>
      <c r="P23" s="39" t="str">
        <f t="shared" si="1"/>
        <v>5000mW</v>
      </c>
      <c r="Q23" s="41"/>
      <c r="R23" s="1"/>
      <c r="S23" s="1"/>
      <c r="U23" s="16"/>
      <c r="V23" s="3"/>
      <c r="W23" s="3"/>
      <c r="X23" s="3"/>
      <c r="Y23" s="3"/>
      <c r="Z23" s="3"/>
      <c r="AA23" s="3"/>
      <c r="AB23" s="3"/>
      <c r="AC23" s="3"/>
    </row>
    <row r="24" spans="1:29" ht="27" customHeight="1">
      <c r="B24" s="143"/>
      <c r="C24" s="144"/>
      <c r="D24" s="144"/>
      <c r="E24" s="117"/>
      <c r="F24" s="148"/>
      <c r="G24" s="134"/>
      <c r="H24" s="134"/>
      <c r="I24" s="135"/>
      <c r="K24" s="3" t="s">
        <v>58</v>
      </c>
      <c r="L24" s="3" t="s">
        <v>59</v>
      </c>
      <c r="N24" s="38" t="str">
        <f t="shared" si="0"/>
        <v>5000mW</v>
      </c>
      <c r="O24" s="32"/>
      <c r="P24" s="39" t="str">
        <f t="shared" si="1"/>
        <v>走高跳</v>
      </c>
      <c r="Q24" s="34"/>
      <c r="R24" s="1"/>
      <c r="S24" s="1"/>
      <c r="U24" s="16"/>
      <c r="V24" s="3"/>
      <c r="W24" s="42"/>
      <c r="X24" s="3"/>
      <c r="Y24" s="3"/>
      <c r="Z24" s="3"/>
      <c r="AA24" s="3"/>
      <c r="AB24" s="3"/>
      <c r="AC24" s="3"/>
    </row>
    <row r="25" spans="1:29" ht="27" customHeight="1">
      <c r="B25" s="143">
        <v>5</v>
      </c>
      <c r="C25" s="144"/>
      <c r="D25" s="144"/>
      <c r="E25" s="117"/>
      <c r="F25" s="185"/>
      <c r="G25" s="134"/>
      <c r="H25" s="134"/>
      <c r="I25" s="135"/>
      <c r="J25" s="2" t="str">
        <f>IF(E25="","",1)</f>
        <v/>
      </c>
      <c r="K25" s="3" t="s">
        <v>60</v>
      </c>
      <c r="L25" s="3" t="s">
        <v>61</v>
      </c>
      <c r="N25" s="38" t="str">
        <f t="shared" si="0"/>
        <v>走高跳</v>
      </c>
      <c r="O25" s="32"/>
      <c r="P25" s="39" t="str">
        <f t="shared" si="1"/>
        <v>棒高跳</v>
      </c>
      <c r="Q25" s="41"/>
      <c r="R25" s="1"/>
      <c r="S25" s="1"/>
      <c r="U25" s="16"/>
      <c r="V25" s="3"/>
      <c r="W25" s="3"/>
      <c r="X25" s="3"/>
      <c r="Y25" s="3"/>
      <c r="Z25" s="3"/>
      <c r="AA25" s="3"/>
      <c r="AB25" s="3"/>
      <c r="AC25" s="3"/>
    </row>
    <row r="26" spans="1:29" ht="27" customHeight="1">
      <c r="B26" s="143"/>
      <c r="C26" s="144"/>
      <c r="D26" s="144"/>
      <c r="E26" s="117"/>
      <c r="F26" s="148"/>
      <c r="G26" s="134"/>
      <c r="H26" s="134"/>
      <c r="I26" s="135"/>
      <c r="K26" s="3" t="s">
        <v>61</v>
      </c>
      <c r="L26" s="3" t="s">
        <v>62</v>
      </c>
      <c r="N26" s="38" t="str">
        <f t="shared" si="0"/>
        <v>棒高跳</v>
      </c>
      <c r="O26" s="32"/>
      <c r="P26" s="39" t="str">
        <f t="shared" si="1"/>
        <v>走幅跳</v>
      </c>
      <c r="Q26" s="41"/>
      <c r="R26" s="1"/>
      <c r="S26" s="1"/>
      <c r="U26" s="5"/>
    </row>
    <row r="27" spans="1:29" ht="27" customHeight="1">
      <c r="B27" s="143">
        <v>6</v>
      </c>
      <c r="C27" s="144"/>
      <c r="D27" s="144"/>
      <c r="E27" s="117"/>
      <c r="F27" s="185"/>
      <c r="G27" s="134"/>
      <c r="H27" s="134"/>
      <c r="I27" s="135"/>
      <c r="J27" s="2" t="str">
        <f>IF(E27="","",1)</f>
        <v/>
      </c>
      <c r="K27" s="3" t="s">
        <v>63</v>
      </c>
      <c r="L27" s="3" t="s">
        <v>44</v>
      </c>
      <c r="N27" s="38" t="str">
        <f t="shared" si="0"/>
        <v>走幅跳</v>
      </c>
      <c r="O27" s="32"/>
      <c r="P27" s="39" t="str">
        <f t="shared" si="1"/>
        <v>三段跳</v>
      </c>
      <c r="Q27" s="34"/>
      <c r="R27" s="1"/>
      <c r="S27" s="1"/>
      <c r="U27" s="5"/>
    </row>
    <row r="28" spans="1:29" ht="27" customHeight="1">
      <c r="B28" s="143"/>
      <c r="C28" s="144"/>
      <c r="D28" s="144"/>
      <c r="E28" s="117"/>
      <c r="F28" s="148"/>
      <c r="G28" s="134"/>
      <c r="H28" s="134"/>
      <c r="I28" s="135"/>
      <c r="K28" s="3" t="s">
        <v>44</v>
      </c>
      <c r="L28" s="3" t="s">
        <v>64</v>
      </c>
      <c r="N28" s="38" t="str">
        <f t="shared" si="0"/>
        <v>三段跳</v>
      </c>
      <c r="O28" s="32"/>
      <c r="P28" s="39" t="str">
        <f t="shared" si="1"/>
        <v>砲丸投(4.000kg)</v>
      </c>
      <c r="Q28" s="41"/>
      <c r="R28" s="1"/>
      <c r="S28" s="1"/>
      <c r="U28" s="5"/>
    </row>
    <row r="29" spans="1:29" ht="27" customHeight="1">
      <c r="B29" s="143">
        <v>7</v>
      </c>
      <c r="C29" s="144"/>
      <c r="D29" s="144"/>
      <c r="E29" s="117"/>
      <c r="F29" s="185"/>
      <c r="G29" s="134"/>
      <c r="H29" s="134"/>
      <c r="I29" s="135"/>
      <c r="J29" s="2" t="str">
        <f>IF(E29="","",1)</f>
        <v/>
      </c>
      <c r="K29" s="3" t="s">
        <v>64</v>
      </c>
      <c r="L29" s="3" t="s">
        <v>65</v>
      </c>
      <c r="N29" s="38" t="str">
        <f t="shared" si="0"/>
        <v>砲丸投(6.000kg)</v>
      </c>
      <c r="O29" s="32"/>
      <c r="P29" s="39" t="str">
        <f t="shared" si="1"/>
        <v>円盤投(1.000kg)</v>
      </c>
      <c r="Q29" s="41"/>
      <c r="R29" s="1"/>
      <c r="S29" s="1"/>
      <c r="U29" s="5"/>
      <c r="W29" s="5"/>
    </row>
    <row r="30" spans="1:29" ht="27" customHeight="1">
      <c r="B30" s="143"/>
      <c r="C30" s="144"/>
      <c r="D30" s="144"/>
      <c r="E30" s="117"/>
      <c r="F30" s="148"/>
      <c r="G30" s="134"/>
      <c r="H30" s="134"/>
      <c r="I30" s="135"/>
      <c r="K30" s="3" t="s">
        <v>66</v>
      </c>
      <c r="L30" s="3" t="s">
        <v>67</v>
      </c>
      <c r="N30" s="38" t="str">
        <f t="shared" si="0"/>
        <v>円盤投(1.750kg)</v>
      </c>
      <c r="O30" s="32"/>
      <c r="P30" s="39" t="str">
        <f t="shared" si="1"/>
        <v>ﾊﾝﾏｰ投(4.000kg)</v>
      </c>
      <c r="Q30" s="41"/>
      <c r="R30" s="1"/>
      <c r="S30" s="1"/>
      <c r="U30" s="5"/>
      <c r="W30" s="5"/>
    </row>
    <row r="31" spans="1:29" ht="27" customHeight="1">
      <c r="B31" s="143">
        <v>8</v>
      </c>
      <c r="C31" s="144"/>
      <c r="D31" s="144"/>
      <c r="E31" s="117"/>
      <c r="F31" s="185"/>
      <c r="G31" s="134"/>
      <c r="H31" s="134"/>
      <c r="I31" s="135"/>
      <c r="J31" s="2" t="str">
        <f>IF(E31="","",1)</f>
        <v/>
      </c>
      <c r="K31" s="3" t="s">
        <v>68</v>
      </c>
      <c r="L31" s="3" t="s">
        <v>69</v>
      </c>
      <c r="N31" s="38" t="str">
        <f t="shared" si="0"/>
        <v>ﾊﾝﾏｰ投(6.000kg)</v>
      </c>
      <c r="O31" s="32"/>
      <c r="P31" s="39" t="str">
        <f t="shared" si="1"/>
        <v>やり投(600g)</v>
      </c>
      <c r="Q31" s="34"/>
      <c r="R31" s="1"/>
      <c r="S31" s="1"/>
      <c r="U31" s="5"/>
      <c r="W31" s="5"/>
    </row>
    <row r="32" spans="1:29" ht="27" customHeight="1">
      <c r="B32" s="143"/>
      <c r="C32" s="144"/>
      <c r="D32" s="144"/>
      <c r="E32" s="117"/>
      <c r="F32" s="148"/>
      <c r="G32" s="134"/>
      <c r="H32" s="134"/>
      <c r="I32" s="135"/>
      <c r="K32" s="3" t="s">
        <v>70</v>
      </c>
      <c r="L32" s="3" t="s">
        <v>195</v>
      </c>
      <c r="N32" s="38" t="str">
        <f>K33</f>
        <v>やり投(800g)</v>
      </c>
      <c r="O32" s="32"/>
      <c r="P32" s="43" t="str">
        <f t="shared" si="1"/>
        <v>七種競技</v>
      </c>
      <c r="Q32" s="41"/>
      <c r="R32" s="1"/>
      <c r="U32" s="5"/>
      <c r="W32" s="5"/>
    </row>
    <row r="33" spans="1:23" ht="27" customHeight="1">
      <c r="B33" s="143">
        <v>9</v>
      </c>
      <c r="C33" s="144"/>
      <c r="D33" s="144"/>
      <c r="E33" s="117"/>
      <c r="F33" s="185"/>
      <c r="G33" s="134"/>
      <c r="H33" s="134"/>
      <c r="I33" s="135"/>
      <c r="J33" s="2" t="str">
        <f>IF(E33="","",1)</f>
        <v/>
      </c>
      <c r="K33" s="3" t="s">
        <v>194</v>
      </c>
      <c r="L33" s="3" t="s">
        <v>71</v>
      </c>
      <c r="N33" s="44" t="str">
        <f t="shared" si="0"/>
        <v>八種競技</v>
      </c>
      <c r="O33" s="32"/>
      <c r="P33" s="45" t="str">
        <f t="shared" si="1"/>
        <v>OP100m</v>
      </c>
      <c r="Q33" s="34"/>
      <c r="U33" s="5"/>
      <c r="W33" s="5"/>
    </row>
    <row r="34" spans="1:23" ht="27" customHeight="1">
      <c r="B34" s="143"/>
      <c r="C34" s="144"/>
      <c r="D34" s="144"/>
      <c r="E34" s="117"/>
      <c r="F34" s="148"/>
      <c r="G34" s="134"/>
      <c r="H34" s="134"/>
      <c r="I34" s="135"/>
      <c r="K34" s="3" t="s">
        <v>72</v>
      </c>
      <c r="L34" s="3" t="s">
        <v>73</v>
      </c>
      <c r="N34" s="46" t="str">
        <f t="shared" si="0"/>
        <v>OP100m</v>
      </c>
      <c r="O34" s="34"/>
      <c r="P34" s="47" t="str">
        <f t="shared" si="1"/>
        <v>OP200m</v>
      </c>
      <c r="V34" s="5"/>
    </row>
    <row r="35" spans="1:23" ht="27" customHeight="1">
      <c r="B35" s="143">
        <v>10</v>
      </c>
      <c r="C35" s="144"/>
      <c r="D35" s="144"/>
      <c r="E35" s="117"/>
      <c r="F35" s="144"/>
      <c r="G35" s="134"/>
      <c r="H35" s="134"/>
      <c r="I35" s="135"/>
      <c r="J35" s="2" t="str">
        <f>IF(E35="","",1)</f>
        <v/>
      </c>
      <c r="K35" s="3" t="s">
        <v>74</v>
      </c>
      <c r="L35" s="3" t="s">
        <v>75</v>
      </c>
      <c r="N35" s="48" t="str">
        <f t="shared" si="0"/>
        <v>OP200m</v>
      </c>
      <c r="O35" s="41"/>
      <c r="P35" s="47" t="str">
        <f t="shared" si="1"/>
        <v>OP400m</v>
      </c>
    </row>
    <row r="36" spans="1:23" ht="27" customHeight="1">
      <c r="B36" s="143"/>
      <c r="C36" s="144"/>
      <c r="D36" s="144"/>
      <c r="E36" s="117"/>
      <c r="F36" s="144"/>
      <c r="G36" s="134"/>
      <c r="H36" s="134"/>
      <c r="I36" s="135"/>
      <c r="K36" s="3" t="s">
        <v>75</v>
      </c>
      <c r="L36" s="3" t="s">
        <v>76</v>
      </c>
      <c r="N36" s="48" t="str">
        <f t="shared" si="0"/>
        <v>OP400m</v>
      </c>
      <c r="O36" s="34"/>
      <c r="P36" s="47" t="str">
        <f t="shared" si="1"/>
        <v>OP800m</v>
      </c>
      <c r="V36" s="5"/>
    </row>
    <row r="37" spans="1:23" ht="27" customHeight="1">
      <c r="A37" s="11">
        <f>COUNT(J37,J39,J41,J43,J45,J47,J49,J51,J53,J55)</f>
        <v>0</v>
      </c>
      <c r="B37" s="143">
        <v>11</v>
      </c>
      <c r="C37" s="144"/>
      <c r="D37" s="144"/>
      <c r="E37" s="117"/>
      <c r="F37" s="185"/>
      <c r="G37" s="134"/>
      <c r="H37" s="134"/>
      <c r="I37" s="135"/>
      <c r="J37" s="2" t="str">
        <f>IF(E37="","",1)</f>
        <v/>
      </c>
      <c r="K37" s="3" t="s">
        <v>76</v>
      </c>
      <c r="L37" s="3" t="s">
        <v>77</v>
      </c>
      <c r="N37" s="48" t="str">
        <f t="shared" si="0"/>
        <v>OP800m</v>
      </c>
      <c r="O37" s="34"/>
      <c r="P37" s="47" t="str">
        <f t="shared" si="1"/>
        <v>OP1500m</v>
      </c>
      <c r="S37" s="49"/>
      <c r="T37" s="50"/>
    </row>
    <row r="38" spans="1:23" ht="27" customHeight="1">
      <c r="A38" s="40">
        <f>COUNTA(G37:I37,G39:I39,G41:I41,G43:I43,G45:I45,G47:I47,G49:I49,G51:I51,G53:I53,G55:I55)</f>
        <v>0</v>
      </c>
      <c r="B38" s="143"/>
      <c r="C38" s="144"/>
      <c r="D38" s="144"/>
      <c r="E38" s="117"/>
      <c r="F38" s="148"/>
      <c r="G38" s="134"/>
      <c r="H38" s="134"/>
      <c r="I38" s="135"/>
      <c r="K38" s="3" t="s">
        <v>77</v>
      </c>
      <c r="L38" s="3" t="s">
        <v>78</v>
      </c>
      <c r="N38" s="48" t="str">
        <f t="shared" si="0"/>
        <v>OP1500m</v>
      </c>
      <c r="O38" s="41"/>
      <c r="P38" s="47" t="str">
        <f t="shared" si="1"/>
        <v>OP3000m</v>
      </c>
      <c r="S38" s="49"/>
      <c r="T38" s="50"/>
    </row>
    <row r="39" spans="1:23" ht="27" customHeight="1">
      <c r="B39" s="143">
        <v>12</v>
      </c>
      <c r="C39" s="144"/>
      <c r="D39" s="144"/>
      <c r="E39" s="117"/>
      <c r="F39" s="185"/>
      <c r="G39" s="134"/>
      <c r="H39" s="134"/>
      <c r="I39" s="135"/>
      <c r="J39" s="2" t="str">
        <f>IF(E39="","",1)</f>
        <v/>
      </c>
      <c r="K39" s="3" t="s">
        <v>78</v>
      </c>
      <c r="L39" s="3" t="s">
        <v>79</v>
      </c>
      <c r="N39" s="48" t="str">
        <f t="shared" si="0"/>
        <v>OP5000m</v>
      </c>
      <c r="O39" s="34"/>
      <c r="P39" s="47" t="str">
        <f t="shared" si="1"/>
        <v>OP100mH(0.838m)</v>
      </c>
      <c r="S39" s="50"/>
      <c r="T39" s="49"/>
    </row>
    <row r="40" spans="1:23" ht="27" customHeight="1">
      <c r="B40" s="143"/>
      <c r="C40" s="144"/>
      <c r="D40" s="144"/>
      <c r="E40" s="117"/>
      <c r="F40" s="148"/>
      <c r="G40" s="134"/>
      <c r="H40" s="134"/>
      <c r="I40" s="135"/>
      <c r="K40" s="3" t="s">
        <v>80</v>
      </c>
      <c r="L40" s="3" t="s">
        <v>81</v>
      </c>
      <c r="N40" s="48" t="str">
        <f t="shared" si="0"/>
        <v>OP110mH(1.067m)</v>
      </c>
      <c r="O40" s="41"/>
      <c r="P40" s="47" t="str">
        <f t="shared" si="1"/>
        <v>OP400mH(0.762m)</v>
      </c>
      <c r="S40" s="49"/>
      <c r="T40" s="50"/>
    </row>
    <row r="41" spans="1:23" ht="27" customHeight="1">
      <c r="B41" s="143">
        <v>13</v>
      </c>
      <c r="C41" s="144"/>
      <c r="D41" s="144"/>
      <c r="E41" s="117"/>
      <c r="F41" s="185"/>
      <c r="G41" s="134"/>
      <c r="H41" s="134"/>
      <c r="I41" s="135"/>
      <c r="J41" s="2" t="str">
        <f>IF(E41="","",1)</f>
        <v/>
      </c>
      <c r="K41" s="3" t="s">
        <v>82</v>
      </c>
      <c r="L41" s="3" t="s">
        <v>83</v>
      </c>
      <c r="N41" s="48" t="str">
        <f t="shared" si="0"/>
        <v>OP400mH(0.914m)</v>
      </c>
      <c r="O41" s="34"/>
      <c r="P41" s="47" t="str">
        <f t="shared" si="1"/>
        <v>OP5000mW</v>
      </c>
      <c r="S41" s="49"/>
      <c r="T41" s="50"/>
    </row>
    <row r="42" spans="1:23" ht="27" customHeight="1">
      <c r="B42" s="143"/>
      <c r="C42" s="144"/>
      <c r="D42" s="144"/>
      <c r="E42" s="117"/>
      <c r="F42" s="148"/>
      <c r="G42" s="134"/>
      <c r="H42" s="134"/>
      <c r="I42" s="135"/>
      <c r="K42" s="3" t="s">
        <v>84</v>
      </c>
      <c r="L42" s="3" t="s">
        <v>85</v>
      </c>
      <c r="N42" s="48" t="str">
        <f t="shared" si="0"/>
        <v>OP3000mSC</v>
      </c>
      <c r="O42" s="50"/>
      <c r="P42" s="47" t="str">
        <f t="shared" si="1"/>
        <v>OP走高跳</v>
      </c>
      <c r="Q42" s="50"/>
      <c r="R42" s="50"/>
      <c r="S42" s="50"/>
      <c r="T42" s="50"/>
    </row>
    <row r="43" spans="1:23" ht="27" customHeight="1">
      <c r="B43" s="143">
        <v>14</v>
      </c>
      <c r="C43" s="144"/>
      <c r="D43" s="144"/>
      <c r="E43" s="117"/>
      <c r="F43" s="185"/>
      <c r="G43" s="134"/>
      <c r="H43" s="134"/>
      <c r="I43" s="135"/>
      <c r="J43" s="2" t="str">
        <f>IF(E43="","",1)</f>
        <v/>
      </c>
      <c r="K43" s="3" t="s">
        <v>86</v>
      </c>
      <c r="L43" s="3" t="s">
        <v>87</v>
      </c>
      <c r="N43" s="48" t="str">
        <f t="shared" si="0"/>
        <v>OP5000mW</v>
      </c>
      <c r="O43" s="50"/>
      <c r="P43" s="47" t="str">
        <f t="shared" si="1"/>
        <v>OP棒高跳</v>
      </c>
      <c r="Q43" s="50"/>
      <c r="R43" s="50"/>
      <c r="S43" s="49"/>
      <c r="T43" s="50"/>
    </row>
    <row r="44" spans="1:23" ht="27" customHeight="1">
      <c r="B44" s="143"/>
      <c r="C44" s="144"/>
      <c r="D44" s="144"/>
      <c r="E44" s="117"/>
      <c r="F44" s="148"/>
      <c r="G44" s="134"/>
      <c r="H44" s="134"/>
      <c r="I44" s="135"/>
      <c r="K44" s="3" t="s">
        <v>85</v>
      </c>
      <c r="L44" s="3" t="s">
        <v>88</v>
      </c>
      <c r="N44" s="48" t="str">
        <f t="shared" si="0"/>
        <v>OP走高跳</v>
      </c>
      <c r="O44" s="49"/>
      <c r="P44" s="47" t="str">
        <f t="shared" si="1"/>
        <v>OP走幅跳</v>
      </c>
      <c r="Q44" s="50"/>
      <c r="R44" s="50"/>
      <c r="S44" s="49"/>
      <c r="T44" s="50"/>
    </row>
    <row r="45" spans="1:23" ht="27" customHeight="1">
      <c r="B45" s="143">
        <v>15</v>
      </c>
      <c r="C45" s="144"/>
      <c r="D45" s="144"/>
      <c r="E45" s="117"/>
      <c r="F45" s="185"/>
      <c r="G45" s="134"/>
      <c r="H45" s="134"/>
      <c r="I45" s="135"/>
      <c r="J45" s="2" t="str">
        <f>IF(E45="","",1)</f>
        <v/>
      </c>
      <c r="K45" s="3" t="s">
        <v>87</v>
      </c>
      <c r="L45" s="3" t="s">
        <v>89</v>
      </c>
      <c r="N45" s="48" t="str">
        <f t="shared" si="0"/>
        <v>OP棒高跳</v>
      </c>
      <c r="O45" s="49"/>
      <c r="P45" s="47" t="str">
        <f t="shared" si="1"/>
        <v>OP三段跳</v>
      </c>
      <c r="Q45" s="50"/>
      <c r="R45" s="50"/>
      <c r="S45" s="50"/>
      <c r="T45" s="50"/>
    </row>
    <row r="46" spans="1:23" ht="27" customHeight="1">
      <c r="B46" s="143"/>
      <c r="C46" s="144"/>
      <c r="D46" s="144"/>
      <c r="E46" s="117"/>
      <c r="F46" s="148"/>
      <c r="G46" s="134"/>
      <c r="H46" s="134"/>
      <c r="I46" s="135"/>
      <c r="K46" s="3" t="s">
        <v>88</v>
      </c>
      <c r="L46" s="3" t="s">
        <v>90</v>
      </c>
      <c r="N46" s="48" t="str">
        <f t="shared" si="0"/>
        <v>OP走幅跳</v>
      </c>
      <c r="O46" s="49"/>
      <c r="P46" s="47" t="str">
        <f t="shared" si="1"/>
        <v>OP砲丸投(4.000kg)</v>
      </c>
      <c r="Q46" s="50"/>
      <c r="R46" s="50"/>
      <c r="S46" s="50"/>
      <c r="T46" s="50"/>
    </row>
    <row r="47" spans="1:23" ht="27" customHeight="1">
      <c r="B47" s="143">
        <v>16</v>
      </c>
      <c r="C47" s="144"/>
      <c r="D47" s="144"/>
      <c r="E47" s="117"/>
      <c r="F47" s="185"/>
      <c r="G47" s="134"/>
      <c r="H47" s="134"/>
      <c r="I47" s="135"/>
      <c r="J47" s="2" t="str">
        <f>IF(E47="","",1)</f>
        <v/>
      </c>
      <c r="K47" s="3" t="s">
        <v>89</v>
      </c>
      <c r="L47" s="3" t="s">
        <v>91</v>
      </c>
      <c r="N47" s="48" t="str">
        <f t="shared" si="0"/>
        <v>OP三段跳</v>
      </c>
      <c r="O47" s="49"/>
      <c r="P47" s="47" t="str">
        <f t="shared" si="1"/>
        <v>OP円盤投(1.000kg)</v>
      </c>
      <c r="Q47" s="50"/>
      <c r="R47" s="50"/>
      <c r="S47" s="49"/>
      <c r="T47" s="50"/>
    </row>
    <row r="48" spans="1:23" ht="27" customHeight="1">
      <c r="B48" s="143"/>
      <c r="C48" s="144"/>
      <c r="D48" s="144"/>
      <c r="E48" s="117"/>
      <c r="F48" s="148"/>
      <c r="G48" s="134"/>
      <c r="H48" s="134"/>
      <c r="I48" s="135"/>
      <c r="K48" s="3" t="s">
        <v>92</v>
      </c>
      <c r="L48" s="3" t="s">
        <v>93</v>
      </c>
      <c r="N48" s="48" t="str">
        <f t="shared" si="0"/>
        <v>OP砲丸投(6.000kg)</v>
      </c>
      <c r="O48" s="50"/>
      <c r="P48" s="47" t="str">
        <f>L49</f>
        <v>OPﾊﾝﾏｰ投(4.000kg)</v>
      </c>
      <c r="Q48" s="50"/>
      <c r="R48" s="50"/>
      <c r="S48" s="50"/>
      <c r="T48" s="50"/>
    </row>
    <row r="49" spans="1:20" ht="27" customHeight="1">
      <c r="B49" s="143">
        <v>17</v>
      </c>
      <c r="C49" s="144"/>
      <c r="D49" s="144"/>
      <c r="E49" s="117"/>
      <c r="F49" s="185"/>
      <c r="G49" s="134"/>
      <c r="H49" s="134"/>
      <c r="I49" s="135"/>
      <c r="J49" s="2" t="str">
        <f>IF(E49="","",1)</f>
        <v/>
      </c>
      <c r="K49" s="3" t="s">
        <v>94</v>
      </c>
      <c r="L49" s="3" t="s">
        <v>95</v>
      </c>
      <c r="N49" s="48" t="str">
        <f t="shared" si="0"/>
        <v>OP円盤投(1.750kg)</v>
      </c>
      <c r="O49" s="49"/>
      <c r="P49" s="47" t="str">
        <f t="shared" si="1"/>
        <v>OPやり投(600g)</v>
      </c>
      <c r="Q49" s="51"/>
      <c r="R49" s="50"/>
      <c r="S49" s="49"/>
      <c r="T49" s="50"/>
    </row>
    <row r="50" spans="1:20" ht="27" customHeight="1">
      <c r="B50" s="143"/>
      <c r="C50" s="144"/>
      <c r="D50" s="144"/>
      <c r="E50" s="117"/>
      <c r="F50" s="148"/>
      <c r="G50" s="134"/>
      <c r="H50" s="134"/>
      <c r="I50" s="135"/>
      <c r="K50" s="3" t="s">
        <v>96</v>
      </c>
      <c r="L50" s="3" t="s">
        <v>197</v>
      </c>
      <c r="N50" s="48" t="str">
        <f t="shared" si="0"/>
        <v>OPﾊﾝﾏｰ投(6.000kg)</v>
      </c>
      <c r="O50" s="49"/>
      <c r="P50" s="52" t="str">
        <f t="shared" si="1"/>
        <v>OP七種競技</v>
      </c>
      <c r="Q50" s="51"/>
      <c r="R50" s="49"/>
      <c r="S50" s="50"/>
      <c r="T50" s="50"/>
    </row>
    <row r="51" spans="1:20" ht="27" customHeight="1">
      <c r="B51" s="143">
        <v>18</v>
      </c>
      <c r="C51" s="144"/>
      <c r="D51" s="144"/>
      <c r="E51" s="117"/>
      <c r="F51" s="185"/>
      <c r="G51" s="134"/>
      <c r="H51" s="134"/>
      <c r="I51" s="135"/>
      <c r="J51" s="2" t="str">
        <f>IF(E51="","",1)</f>
        <v/>
      </c>
      <c r="K51" s="3" t="s">
        <v>97</v>
      </c>
      <c r="L51" s="3" t="s">
        <v>98</v>
      </c>
      <c r="N51" s="48" t="str">
        <f t="shared" si="0"/>
        <v>OPやり投(800g)</v>
      </c>
      <c r="O51" s="49"/>
      <c r="P51" s="49"/>
      <c r="Q51" s="50"/>
      <c r="R51" s="50"/>
      <c r="S51" s="49"/>
      <c r="T51" s="50"/>
    </row>
    <row r="52" spans="1:20" ht="27" customHeight="1">
      <c r="B52" s="143"/>
      <c r="C52" s="144"/>
      <c r="D52" s="144"/>
      <c r="E52" s="117"/>
      <c r="F52" s="148"/>
      <c r="G52" s="134"/>
      <c r="H52" s="134"/>
      <c r="I52" s="135"/>
      <c r="K52" s="3" t="s">
        <v>196</v>
      </c>
      <c r="N52" s="53" t="str">
        <f t="shared" si="0"/>
        <v>OP八種競技</v>
      </c>
      <c r="O52" s="49"/>
      <c r="P52" s="49"/>
      <c r="Q52" s="50"/>
      <c r="R52" s="50"/>
      <c r="S52" s="49"/>
      <c r="T52" s="50"/>
    </row>
    <row r="53" spans="1:20" ht="27" customHeight="1">
      <c r="B53" s="143">
        <v>19</v>
      </c>
      <c r="C53" s="144"/>
      <c r="D53" s="144"/>
      <c r="E53" s="117"/>
      <c r="F53" s="185"/>
      <c r="G53" s="134"/>
      <c r="H53" s="134"/>
      <c r="I53" s="135"/>
      <c r="J53" s="2" t="str">
        <f>IF(E53="","",1)</f>
        <v/>
      </c>
      <c r="K53" s="3" t="s">
        <v>99</v>
      </c>
      <c r="N53" s="54"/>
      <c r="O53" s="49"/>
      <c r="P53" s="50"/>
      <c r="Q53" s="50"/>
      <c r="R53" s="50"/>
      <c r="S53" s="49"/>
      <c r="T53" s="50"/>
    </row>
    <row r="54" spans="1:20" ht="27" customHeight="1">
      <c r="B54" s="143"/>
      <c r="C54" s="144"/>
      <c r="D54" s="144"/>
      <c r="E54" s="117"/>
      <c r="F54" s="148"/>
      <c r="G54" s="134"/>
      <c r="H54" s="134"/>
      <c r="I54" s="135"/>
      <c r="N54" s="54"/>
      <c r="O54" s="49"/>
      <c r="P54" s="50"/>
      <c r="Q54" s="49"/>
      <c r="R54" s="50"/>
      <c r="S54" s="49"/>
      <c r="T54" s="50"/>
    </row>
    <row r="55" spans="1:20" ht="27" customHeight="1">
      <c r="B55" s="143">
        <v>20</v>
      </c>
      <c r="C55" s="144"/>
      <c r="D55" s="144"/>
      <c r="E55" s="117"/>
      <c r="F55" s="144"/>
      <c r="G55" s="134"/>
      <c r="H55" s="134"/>
      <c r="I55" s="135"/>
      <c r="J55" s="2" t="str">
        <f>IF(E55="","",1)</f>
        <v/>
      </c>
      <c r="K55" s="55" t="s">
        <v>100</v>
      </c>
      <c r="L55" s="55" t="s">
        <v>101</v>
      </c>
      <c r="M55" s="56" t="s">
        <v>102</v>
      </c>
      <c r="N55" s="49"/>
      <c r="O55" s="50"/>
      <c r="P55" s="49"/>
      <c r="Q55" s="50"/>
      <c r="R55" s="49"/>
      <c r="S55" s="50"/>
      <c r="T55" s="1"/>
    </row>
    <row r="56" spans="1:20" ht="27" customHeight="1">
      <c r="B56" s="143"/>
      <c r="C56" s="144"/>
      <c r="D56" s="144"/>
      <c r="E56" s="117"/>
      <c r="F56" s="144"/>
      <c r="G56" s="134"/>
      <c r="H56" s="134"/>
      <c r="I56" s="135"/>
      <c r="K56" s="55" t="s">
        <v>103</v>
      </c>
      <c r="L56" s="55" t="s">
        <v>104</v>
      </c>
      <c r="M56" s="56" t="s">
        <v>105</v>
      </c>
      <c r="N56" s="49"/>
      <c r="O56" s="50"/>
      <c r="P56" s="50"/>
      <c r="Q56" s="50"/>
      <c r="R56" s="49"/>
      <c r="S56" s="50"/>
      <c r="T56" s="1"/>
    </row>
    <row r="57" spans="1:20" ht="27" customHeight="1">
      <c r="A57" s="11">
        <f>COUNT(J57,J59,J61,J63,J65,J67,J69,J71,J73,J75)</f>
        <v>0</v>
      </c>
      <c r="B57" s="147">
        <v>21</v>
      </c>
      <c r="C57" s="148"/>
      <c r="D57" s="148"/>
      <c r="E57" s="118"/>
      <c r="F57" s="192"/>
      <c r="G57" s="136"/>
      <c r="H57" s="136"/>
      <c r="I57" s="137"/>
      <c r="J57" s="2" t="str">
        <f>IF(E57="","",1)</f>
        <v/>
      </c>
      <c r="K57" s="55" t="s">
        <v>106</v>
      </c>
      <c r="L57" s="55" t="s">
        <v>107</v>
      </c>
      <c r="M57" s="56" t="s">
        <v>108</v>
      </c>
      <c r="N57" s="50"/>
      <c r="O57" s="50"/>
      <c r="P57" s="50"/>
      <c r="Q57" s="50"/>
      <c r="R57" s="49"/>
      <c r="S57" s="50"/>
      <c r="T57" s="1"/>
    </row>
    <row r="58" spans="1:20" ht="27" customHeight="1">
      <c r="A58" s="40">
        <f>COUNTA(G57:I57,G59:I59,G61:I61,G63:I63,G65:I65,G67:I67,G69:I69,G71:I71,G73:I73,G75:I75)</f>
        <v>0</v>
      </c>
      <c r="B58" s="143"/>
      <c r="C58" s="144"/>
      <c r="D58" s="144"/>
      <c r="E58" s="117"/>
      <c r="F58" s="148"/>
      <c r="G58" s="134"/>
      <c r="H58" s="134"/>
      <c r="I58" s="135"/>
      <c r="K58" s="55" t="s">
        <v>109</v>
      </c>
      <c r="L58" s="55" t="s">
        <v>109</v>
      </c>
      <c r="M58" s="56" t="s">
        <v>110</v>
      </c>
      <c r="N58" s="49"/>
      <c r="O58" s="50"/>
      <c r="P58" s="50"/>
      <c r="Q58" s="49"/>
      <c r="R58" s="49"/>
      <c r="S58" s="50"/>
      <c r="T58" s="1"/>
    </row>
    <row r="59" spans="1:20" ht="27" customHeight="1">
      <c r="B59" s="143">
        <v>22</v>
      </c>
      <c r="C59" s="144"/>
      <c r="D59" s="144"/>
      <c r="E59" s="117"/>
      <c r="F59" s="185"/>
      <c r="G59" s="134"/>
      <c r="H59" s="134"/>
      <c r="I59" s="135"/>
      <c r="J59" s="2" t="str">
        <f>IF(E59="","",1)</f>
        <v/>
      </c>
      <c r="K59" s="55" t="s">
        <v>111</v>
      </c>
      <c r="L59" s="55" t="s">
        <v>112</v>
      </c>
      <c r="M59" s="56" t="s">
        <v>113</v>
      </c>
      <c r="N59" s="50"/>
      <c r="O59" s="50"/>
      <c r="P59" s="50"/>
      <c r="Q59" s="50"/>
      <c r="R59" s="50"/>
      <c r="S59" s="49"/>
      <c r="T59" s="1"/>
    </row>
    <row r="60" spans="1:20" ht="27" customHeight="1">
      <c r="B60" s="143"/>
      <c r="C60" s="144"/>
      <c r="D60" s="144"/>
      <c r="E60" s="117"/>
      <c r="F60" s="148"/>
      <c r="G60" s="134"/>
      <c r="H60" s="134"/>
      <c r="I60" s="135"/>
      <c r="K60" s="57" t="s">
        <v>114</v>
      </c>
      <c r="L60" s="57" t="s">
        <v>115</v>
      </c>
      <c r="M60" s="56" t="s">
        <v>116</v>
      </c>
      <c r="N60" s="49"/>
      <c r="O60" s="50"/>
      <c r="P60" s="50"/>
      <c r="Q60" s="50"/>
      <c r="R60" s="49"/>
      <c r="S60" s="50"/>
      <c r="T60" s="1"/>
    </row>
    <row r="61" spans="1:20" ht="27" customHeight="1">
      <c r="B61" s="143">
        <v>23</v>
      </c>
      <c r="C61" s="144"/>
      <c r="D61" s="144"/>
      <c r="E61" s="117"/>
      <c r="F61" s="185"/>
      <c r="G61" s="134"/>
      <c r="H61" s="134"/>
      <c r="I61" s="135"/>
      <c r="J61" s="2" t="str">
        <f>IF(E61="","",1)</f>
        <v/>
      </c>
      <c r="K61" s="55" t="s">
        <v>117</v>
      </c>
      <c r="L61" s="55" t="s">
        <v>118</v>
      </c>
      <c r="M61" s="56" t="s">
        <v>119</v>
      </c>
      <c r="N61" s="50"/>
      <c r="O61" s="50"/>
      <c r="P61" s="50"/>
      <c r="Q61" s="50"/>
      <c r="R61" s="49"/>
      <c r="S61" s="50"/>
      <c r="T61" s="1"/>
    </row>
    <row r="62" spans="1:20" ht="27" customHeight="1">
      <c r="B62" s="143"/>
      <c r="C62" s="144"/>
      <c r="D62" s="144"/>
      <c r="E62" s="117"/>
      <c r="F62" s="148"/>
      <c r="G62" s="134"/>
      <c r="H62" s="134"/>
      <c r="I62" s="135"/>
      <c r="K62" s="55" t="s">
        <v>120</v>
      </c>
      <c r="L62" s="55" t="s">
        <v>121</v>
      </c>
      <c r="M62" s="56" t="s">
        <v>122</v>
      </c>
      <c r="N62" s="50"/>
      <c r="O62" s="50"/>
      <c r="P62" s="50"/>
      <c r="Q62" s="50"/>
      <c r="R62" s="50"/>
      <c r="S62" s="50"/>
      <c r="T62" s="1"/>
    </row>
    <row r="63" spans="1:20" ht="27" customHeight="1">
      <c r="B63" s="143">
        <v>24</v>
      </c>
      <c r="C63" s="144"/>
      <c r="D63" s="144"/>
      <c r="E63" s="117"/>
      <c r="F63" s="185"/>
      <c r="G63" s="134"/>
      <c r="H63" s="134"/>
      <c r="I63" s="135"/>
      <c r="J63" s="2" t="str">
        <f>IF(E63="","",1)</f>
        <v/>
      </c>
      <c r="K63" s="57" t="s">
        <v>123</v>
      </c>
      <c r="L63" s="57" t="s">
        <v>124</v>
      </c>
      <c r="M63" s="56" t="s">
        <v>125</v>
      </c>
      <c r="N63" s="49"/>
      <c r="O63" s="50"/>
      <c r="P63" s="50"/>
      <c r="Q63" s="50"/>
      <c r="R63" s="49"/>
      <c r="S63" s="50"/>
      <c r="T63" s="1"/>
    </row>
    <row r="64" spans="1:20" ht="27" customHeight="1">
      <c r="B64" s="143"/>
      <c r="C64" s="144"/>
      <c r="D64" s="144"/>
      <c r="E64" s="117"/>
      <c r="F64" s="148"/>
      <c r="G64" s="134"/>
      <c r="H64" s="134"/>
      <c r="I64" s="135"/>
      <c r="K64" s="55" t="s">
        <v>126</v>
      </c>
      <c r="L64" s="55" t="s">
        <v>127</v>
      </c>
      <c r="M64" s="56" t="s">
        <v>128</v>
      </c>
      <c r="N64" s="49"/>
      <c r="O64" s="50"/>
      <c r="P64" s="50"/>
      <c r="Q64" s="50"/>
      <c r="R64" s="49"/>
      <c r="S64" s="50"/>
      <c r="T64" s="1"/>
    </row>
    <row r="65" spans="1:20" ht="27" customHeight="1">
      <c r="B65" s="143">
        <v>25</v>
      </c>
      <c r="C65" s="144"/>
      <c r="D65" s="144"/>
      <c r="E65" s="117"/>
      <c r="F65" s="185"/>
      <c r="G65" s="134"/>
      <c r="H65" s="134"/>
      <c r="I65" s="135"/>
      <c r="J65" s="2" t="str">
        <f>IF(E65="","",1)</f>
        <v/>
      </c>
      <c r="K65" s="55" t="s">
        <v>129</v>
      </c>
      <c r="L65" s="55" t="s">
        <v>130</v>
      </c>
      <c r="M65" s="56" t="s">
        <v>131</v>
      </c>
      <c r="N65" s="49"/>
      <c r="O65" s="50"/>
      <c r="P65" s="50"/>
      <c r="Q65" s="50"/>
      <c r="R65" s="50"/>
      <c r="S65" s="50"/>
      <c r="T65" s="1"/>
    </row>
    <row r="66" spans="1:20" ht="27" customHeight="1">
      <c r="B66" s="143"/>
      <c r="C66" s="144"/>
      <c r="D66" s="144"/>
      <c r="E66" s="117"/>
      <c r="F66" s="148"/>
      <c r="G66" s="134"/>
      <c r="H66" s="134"/>
      <c r="I66" s="135"/>
      <c r="K66" s="55" t="s">
        <v>132</v>
      </c>
      <c r="L66" s="55" t="s">
        <v>133</v>
      </c>
      <c r="M66" s="56" t="s">
        <v>134</v>
      </c>
      <c r="N66" s="49"/>
      <c r="O66" s="50"/>
      <c r="P66" s="50"/>
      <c r="Q66" s="50"/>
      <c r="R66" s="50"/>
      <c r="S66" s="50"/>
      <c r="T66" s="1"/>
    </row>
    <row r="67" spans="1:20" ht="27" customHeight="1">
      <c r="B67" s="143">
        <v>26</v>
      </c>
      <c r="C67" s="144"/>
      <c r="D67" s="144"/>
      <c r="E67" s="117"/>
      <c r="F67" s="185"/>
      <c r="G67" s="134"/>
      <c r="H67" s="134"/>
      <c r="I67" s="135"/>
      <c r="J67" s="2" t="str">
        <f>IF(E67="","",1)</f>
        <v/>
      </c>
      <c r="K67" s="55" t="s">
        <v>198</v>
      </c>
      <c r="L67" s="55" t="s">
        <v>199</v>
      </c>
      <c r="M67" s="56" t="s">
        <v>200</v>
      </c>
      <c r="N67" s="50"/>
      <c r="O67" s="50"/>
      <c r="P67" s="50"/>
      <c r="Q67" s="50"/>
      <c r="R67" s="49"/>
      <c r="S67" s="50"/>
      <c r="T67" s="1"/>
    </row>
    <row r="68" spans="1:20" ht="27" customHeight="1">
      <c r="B68" s="143"/>
      <c r="C68" s="144"/>
      <c r="D68" s="144"/>
      <c r="E68" s="117"/>
      <c r="F68" s="148"/>
      <c r="G68" s="134"/>
      <c r="H68" s="134"/>
      <c r="I68" s="135"/>
      <c r="K68" s="55" t="s">
        <v>135</v>
      </c>
      <c r="L68" s="55" t="s">
        <v>136</v>
      </c>
      <c r="M68" s="56" t="s">
        <v>137</v>
      </c>
      <c r="N68" s="49"/>
      <c r="O68" s="50"/>
      <c r="P68" s="50"/>
      <c r="Q68" s="50"/>
      <c r="R68" s="50"/>
      <c r="S68" s="50"/>
      <c r="T68" s="1"/>
    </row>
    <row r="69" spans="1:20" ht="27" customHeight="1">
      <c r="B69" s="143">
        <v>27</v>
      </c>
      <c r="C69" s="144"/>
      <c r="D69" s="144"/>
      <c r="E69" s="117"/>
      <c r="F69" s="185"/>
      <c r="G69" s="134"/>
      <c r="H69" s="134"/>
      <c r="I69" s="135"/>
      <c r="J69" s="2" t="str">
        <f>IF(E69="","",1)</f>
        <v/>
      </c>
      <c r="K69" s="55" t="s">
        <v>138</v>
      </c>
      <c r="L69" s="55" t="s">
        <v>139</v>
      </c>
      <c r="M69" s="56" t="s">
        <v>140</v>
      </c>
      <c r="N69" s="49"/>
      <c r="O69" s="50"/>
      <c r="P69" s="50"/>
      <c r="Q69" s="50"/>
      <c r="R69" s="49"/>
      <c r="S69" s="50"/>
      <c r="T69" s="1"/>
    </row>
    <row r="70" spans="1:20" ht="27" customHeight="1">
      <c r="B70" s="143"/>
      <c r="C70" s="144"/>
      <c r="D70" s="144"/>
      <c r="E70" s="117"/>
      <c r="F70" s="148"/>
      <c r="G70" s="134"/>
      <c r="H70" s="134"/>
      <c r="I70" s="135"/>
      <c r="K70" s="55" t="s">
        <v>141</v>
      </c>
      <c r="L70" s="55" t="s">
        <v>142</v>
      </c>
      <c r="M70" s="56" t="s">
        <v>143</v>
      </c>
      <c r="N70" s="49"/>
      <c r="O70" s="50"/>
      <c r="P70" s="50"/>
      <c r="Q70" s="49"/>
      <c r="R70" s="50"/>
      <c r="S70" s="50"/>
      <c r="T70" s="1"/>
    </row>
    <row r="71" spans="1:20" ht="27" customHeight="1">
      <c r="B71" s="143">
        <v>28</v>
      </c>
      <c r="C71" s="144"/>
      <c r="D71" s="144"/>
      <c r="E71" s="117"/>
      <c r="F71" s="185"/>
      <c r="G71" s="134"/>
      <c r="H71" s="134"/>
      <c r="I71" s="135"/>
      <c r="J71" s="2" t="str">
        <f>IF(E71="","",1)</f>
        <v/>
      </c>
      <c r="K71" s="55" t="s">
        <v>144</v>
      </c>
      <c r="L71" s="55" t="s">
        <v>145</v>
      </c>
      <c r="M71" s="56" t="s">
        <v>146</v>
      </c>
      <c r="N71" s="49"/>
      <c r="O71" s="49"/>
      <c r="P71" s="50"/>
      <c r="Q71" s="50"/>
      <c r="R71" s="49"/>
      <c r="S71" s="50"/>
      <c r="T71" s="1"/>
    </row>
    <row r="72" spans="1:20" ht="27" customHeight="1">
      <c r="B72" s="143"/>
      <c r="C72" s="144"/>
      <c r="D72" s="144"/>
      <c r="E72" s="117"/>
      <c r="F72" s="148"/>
      <c r="G72" s="134"/>
      <c r="H72" s="134"/>
      <c r="I72" s="135"/>
      <c r="K72" s="55" t="s">
        <v>147</v>
      </c>
      <c r="L72" s="55" t="s">
        <v>148</v>
      </c>
      <c r="M72" s="56" t="s">
        <v>149</v>
      </c>
      <c r="N72" s="49"/>
      <c r="O72" s="49"/>
      <c r="P72" s="50"/>
      <c r="Q72" s="50"/>
      <c r="R72" s="49"/>
      <c r="S72" s="50"/>
      <c r="T72" s="1"/>
    </row>
    <row r="73" spans="1:20" ht="27" customHeight="1">
      <c r="B73" s="143">
        <v>29</v>
      </c>
      <c r="C73" s="144"/>
      <c r="D73" s="144"/>
      <c r="E73" s="117"/>
      <c r="F73" s="185"/>
      <c r="G73" s="134"/>
      <c r="H73" s="134"/>
      <c r="I73" s="135"/>
      <c r="J73" s="2" t="str">
        <f>IF(E73="","",1)</f>
        <v/>
      </c>
      <c r="K73" s="55" t="s">
        <v>150</v>
      </c>
      <c r="L73" s="55" t="s">
        <v>151</v>
      </c>
      <c r="M73" s="56" t="s">
        <v>152</v>
      </c>
      <c r="N73" s="49"/>
      <c r="O73" s="50"/>
      <c r="P73" s="50"/>
      <c r="Q73" s="50"/>
      <c r="R73" s="49"/>
      <c r="S73" s="50"/>
      <c r="T73" s="1"/>
    </row>
    <row r="74" spans="1:20" ht="27" customHeight="1">
      <c r="B74" s="143"/>
      <c r="C74" s="144"/>
      <c r="D74" s="144"/>
      <c r="E74" s="117"/>
      <c r="F74" s="148"/>
      <c r="G74" s="134"/>
      <c r="H74" s="134"/>
      <c r="I74" s="135"/>
      <c r="K74" s="55" t="s">
        <v>153</v>
      </c>
      <c r="L74" s="55" t="s">
        <v>154</v>
      </c>
      <c r="M74" s="56" t="s">
        <v>155</v>
      </c>
      <c r="N74" s="49"/>
      <c r="O74" s="50"/>
      <c r="P74" s="49"/>
      <c r="Q74" s="50"/>
      <c r="R74" s="49"/>
      <c r="S74" s="50"/>
      <c r="T74" s="1"/>
    </row>
    <row r="75" spans="1:20" ht="27" customHeight="1">
      <c r="B75" s="143">
        <v>30</v>
      </c>
      <c r="C75" s="144"/>
      <c r="D75" s="144"/>
      <c r="E75" s="117"/>
      <c r="F75" s="144"/>
      <c r="G75" s="134"/>
      <c r="H75" s="134"/>
      <c r="I75" s="135"/>
      <c r="J75" s="2" t="str">
        <f>IF(E75="","",1)</f>
        <v/>
      </c>
      <c r="K75" s="55" t="s">
        <v>201</v>
      </c>
      <c r="L75" s="55" t="s">
        <v>202</v>
      </c>
      <c r="M75" s="56" t="s">
        <v>203</v>
      </c>
      <c r="N75" s="49"/>
      <c r="O75" s="50"/>
      <c r="P75" s="49"/>
      <c r="Q75" s="50"/>
      <c r="R75" s="49"/>
      <c r="S75" s="50"/>
      <c r="T75" s="1"/>
    </row>
    <row r="76" spans="1:20" ht="27" customHeight="1">
      <c r="B76" s="143"/>
      <c r="C76" s="144"/>
      <c r="D76" s="144"/>
      <c r="E76" s="117"/>
      <c r="F76" s="144"/>
      <c r="G76" s="134"/>
      <c r="H76" s="134"/>
      <c r="I76" s="135"/>
      <c r="K76" s="57" t="s">
        <v>156</v>
      </c>
      <c r="L76" s="57" t="s">
        <v>157</v>
      </c>
      <c r="M76" s="56" t="s">
        <v>158</v>
      </c>
      <c r="N76" s="49"/>
      <c r="O76" s="50"/>
      <c r="P76" s="50"/>
      <c r="Q76" s="50"/>
      <c r="R76" s="49"/>
      <c r="S76" s="50"/>
      <c r="T76" s="1"/>
    </row>
    <row r="77" spans="1:20" ht="27" customHeight="1">
      <c r="A77" s="11">
        <f>COUNT(J77,J79,J81,J83,J85,J87,J89,J91,J93,J95)</f>
        <v>0</v>
      </c>
      <c r="B77" s="147">
        <v>31</v>
      </c>
      <c r="C77" s="148"/>
      <c r="D77" s="148"/>
      <c r="E77" s="118"/>
      <c r="F77" s="192"/>
      <c r="G77" s="136"/>
      <c r="H77" s="136"/>
      <c r="I77" s="137"/>
      <c r="J77" s="2" t="str">
        <f>IF(E77="","",1)</f>
        <v/>
      </c>
      <c r="K77" s="55" t="s">
        <v>159</v>
      </c>
      <c r="L77" s="55" t="s">
        <v>160</v>
      </c>
      <c r="M77" s="56" t="s">
        <v>161</v>
      </c>
      <c r="N77" s="50"/>
      <c r="O77" s="50"/>
      <c r="P77" s="50"/>
      <c r="Q77" s="50"/>
      <c r="R77" s="49"/>
      <c r="S77" s="50"/>
      <c r="T77" s="1"/>
    </row>
    <row r="78" spans="1:20" ht="27" customHeight="1">
      <c r="A78" s="40">
        <f>COUNTA(G77:I77,G79:I79,G81:I81,G83:I83,G85:I85,G87:I87,G89:I89,G91:I91,G93:I93,G95:I95)</f>
        <v>0</v>
      </c>
      <c r="B78" s="143"/>
      <c r="C78" s="144"/>
      <c r="D78" s="144"/>
      <c r="E78" s="117"/>
      <c r="F78" s="148"/>
      <c r="G78" s="134"/>
      <c r="H78" s="134"/>
      <c r="I78" s="135"/>
      <c r="K78" s="55" t="s">
        <v>162</v>
      </c>
      <c r="L78" s="55" t="s">
        <v>163</v>
      </c>
      <c r="M78" s="56" t="s">
        <v>164</v>
      </c>
      <c r="N78" s="49"/>
      <c r="O78" s="50"/>
      <c r="P78" s="50"/>
      <c r="Q78" s="49"/>
      <c r="R78" s="49"/>
      <c r="S78" s="50"/>
      <c r="T78" s="1"/>
    </row>
    <row r="79" spans="1:20" ht="27" customHeight="1">
      <c r="B79" s="143">
        <v>32</v>
      </c>
      <c r="C79" s="144"/>
      <c r="D79" s="144"/>
      <c r="E79" s="117"/>
      <c r="F79" s="185"/>
      <c r="G79" s="134"/>
      <c r="H79" s="134"/>
      <c r="I79" s="135"/>
      <c r="J79" s="2" t="str">
        <f>IF(E79="","",1)</f>
        <v/>
      </c>
      <c r="K79" s="55" t="s">
        <v>204</v>
      </c>
      <c r="L79" s="55" t="s">
        <v>205</v>
      </c>
      <c r="M79" s="56" t="s">
        <v>206</v>
      </c>
      <c r="N79" s="50"/>
      <c r="O79" s="50"/>
      <c r="P79" s="50"/>
      <c r="Q79" s="50"/>
      <c r="R79" s="50"/>
      <c r="S79" s="49"/>
      <c r="T79" s="1"/>
    </row>
    <row r="80" spans="1:20" ht="27" customHeight="1">
      <c r="B80" s="143"/>
      <c r="C80" s="144"/>
      <c r="D80" s="144"/>
      <c r="E80" s="117"/>
      <c r="F80" s="148"/>
      <c r="G80" s="134"/>
      <c r="H80" s="134"/>
      <c r="I80" s="135"/>
      <c r="K80" s="55" t="s">
        <v>209</v>
      </c>
      <c r="L80" s="55" t="s">
        <v>208</v>
      </c>
      <c r="M80" s="56" t="s">
        <v>207</v>
      </c>
      <c r="N80" s="49"/>
      <c r="O80" s="50"/>
      <c r="P80" s="50"/>
      <c r="Q80" s="50"/>
      <c r="R80" s="49"/>
      <c r="S80" s="50"/>
      <c r="T80" s="1"/>
    </row>
    <row r="81" spans="2:20" ht="27" customHeight="1">
      <c r="B81" s="143">
        <v>33</v>
      </c>
      <c r="C81" s="144"/>
      <c r="D81" s="144"/>
      <c r="E81" s="117"/>
      <c r="F81" s="185"/>
      <c r="G81" s="134"/>
      <c r="H81" s="134"/>
      <c r="I81" s="135"/>
      <c r="J81" s="2" t="str">
        <f>IF(E81="","",1)</f>
        <v/>
      </c>
      <c r="K81" s="55" t="s">
        <v>165</v>
      </c>
      <c r="L81" s="55" t="s">
        <v>166</v>
      </c>
      <c r="M81" s="56" t="s">
        <v>167</v>
      </c>
      <c r="N81" s="54"/>
      <c r="O81" s="50"/>
      <c r="P81" s="50"/>
      <c r="Q81" s="50"/>
      <c r="R81" s="50"/>
      <c r="S81" s="49"/>
      <c r="T81" s="50"/>
    </row>
    <row r="82" spans="2:20" ht="27" customHeight="1">
      <c r="B82" s="143"/>
      <c r="C82" s="144"/>
      <c r="D82" s="144"/>
      <c r="E82" s="117"/>
      <c r="F82" s="148"/>
      <c r="G82" s="134"/>
      <c r="H82" s="134"/>
      <c r="I82" s="135"/>
      <c r="K82" s="55" t="s">
        <v>168</v>
      </c>
      <c r="L82" s="55" t="s">
        <v>212</v>
      </c>
      <c r="M82" s="58" t="s">
        <v>213</v>
      </c>
      <c r="N82" s="54"/>
      <c r="O82" s="50"/>
      <c r="P82" s="50"/>
      <c r="Q82" s="50"/>
      <c r="R82" s="50"/>
      <c r="S82" s="50"/>
      <c r="T82" s="50"/>
    </row>
    <row r="83" spans="2:20" ht="27" customHeight="1">
      <c r="B83" s="143">
        <v>34</v>
      </c>
      <c r="C83" s="144"/>
      <c r="D83" s="144"/>
      <c r="E83" s="117"/>
      <c r="F83" s="185"/>
      <c r="G83" s="134"/>
      <c r="H83" s="134"/>
      <c r="I83" s="135"/>
      <c r="J83" s="2" t="str">
        <f>IF(E83="","",1)</f>
        <v/>
      </c>
      <c r="K83" s="55" t="s">
        <v>169</v>
      </c>
      <c r="L83" s="55" t="s">
        <v>170</v>
      </c>
      <c r="M83" s="58" t="s">
        <v>171</v>
      </c>
      <c r="N83" s="54"/>
      <c r="O83" s="49"/>
      <c r="P83" s="50"/>
      <c r="Q83" s="50"/>
      <c r="R83" s="50"/>
      <c r="S83" s="49"/>
      <c r="T83" s="50"/>
    </row>
    <row r="84" spans="2:20" ht="27" customHeight="1">
      <c r="B84" s="143"/>
      <c r="C84" s="144"/>
      <c r="D84" s="144"/>
      <c r="E84" s="117"/>
      <c r="F84" s="148"/>
      <c r="G84" s="134"/>
      <c r="H84" s="134"/>
      <c r="I84" s="135"/>
      <c r="K84" s="55" t="s">
        <v>172</v>
      </c>
      <c r="L84" s="55" t="s">
        <v>173</v>
      </c>
      <c r="M84" s="56" t="s">
        <v>174</v>
      </c>
      <c r="N84" s="54"/>
      <c r="O84" s="49"/>
      <c r="P84" s="50"/>
      <c r="Q84" s="50"/>
      <c r="R84" s="50"/>
      <c r="S84" s="49"/>
      <c r="T84" s="50"/>
    </row>
    <row r="85" spans="2:20" ht="27" customHeight="1">
      <c r="B85" s="143">
        <v>35</v>
      </c>
      <c r="C85" s="144"/>
      <c r="D85" s="144"/>
      <c r="E85" s="117"/>
      <c r="F85" s="185"/>
      <c r="G85" s="134"/>
      <c r="H85" s="134"/>
      <c r="I85" s="135"/>
      <c r="J85" s="2" t="str">
        <f>IF(E85="","",1)</f>
        <v/>
      </c>
      <c r="K85" s="1"/>
      <c r="L85" s="1"/>
      <c r="N85" s="59"/>
      <c r="O85" s="49"/>
      <c r="P85" s="50"/>
      <c r="Q85" s="50"/>
      <c r="R85" s="50"/>
      <c r="S85" s="50"/>
      <c r="T85" s="50"/>
    </row>
    <row r="86" spans="2:20" ht="27" customHeight="1">
      <c r="B86" s="143"/>
      <c r="C86" s="144"/>
      <c r="D86" s="144"/>
      <c r="E86" s="117"/>
      <c r="F86" s="148"/>
      <c r="G86" s="134"/>
      <c r="H86" s="134"/>
      <c r="I86" s="135"/>
      <c r="N86" s="54"/>
      <c r="O86" s="49"/>
      <c r="P86" s="50"/>
      <c r="Q86" s="50"/>
      <c r="R86" s="50"/>
      <c r="S86" s="50"/>
      <c r="T86" s="50"/>
    </row>
    <row r="87" spans="2:20" ht="27" customHeight="1">
      <c r="B87" s="143">
        <v>36</v>
      </c>
      <c r="C87" s="144"/>
      <c r="D87" s="144"/>
      <c r="E87" s="117"/>
      <c r="F87" s="185"/>
      <c r="G87" s="134"/>
      <c r="H87" s="134"/>
      <c r="I87" s="135"/>
      <c r="J87" s="2" t="str">
        <f>IF(E87="","",1)</f>
        <v/>
      </c>
      <c r="N87" s="54"/>
      <c r="O87" s="50"/>
      <c r="P87" s="50"/>
      <c r="Q87" s="50"/>
      <c r="R87" s="50"/>
      <c r="S87" s="49"/>
      <c r="T87" s="50"/>
    </row>
    <row r="88" spans="2:20" ht="27" customHeight="1">
      <c r="B88" s="143"/>
      <c r="C88" s="144"/>
      <c r="D88" s="144"/>
      <c r="E88" s="117"/>
      <c r="F88" s="148"/>
      <c r="G88" s="134"/>
      <c r="H88" s="134"/>
      <c r="I88" s="135"/>
      <c r="N88" s="54"/>
      <c r="O88" s="49"/>
      <c r="P88" s="50"/>
      <c r="Q88" s="50"/>
      <c r="R88" s="50"/>
      <c r="S88" s="50"/>
      <c r="T88" s="50"/>
    </row>
    <row r="89" spans="2:20" ht="27" customHeight="1">
      <c r="B89" s="143">
        <v>37</v>
      </c>
      <c r="C89" s="144"/>
      <c r="D89" s="144"/>
      <c r="E89" s="117"/>
      <c r="F89" s="185"/>
      <c r="G89" s="134"/>
      <c r="H89" s="134"/>
      <c r="I89" s="135"/>
      <c r="J89" s="2" t="str">
        <f>IF(E89="","",1)</f>
        <v/>
      </c>
      <c r="N89" s="54"/>
      <c r="O89" s="49"/>
      <c r="P89" s="50"/>
      <c r="Q89" s="50"/>
      <c r="R89" s="50"/>
      <c r="S89" s="49"/>
      <c r="T89" s="50"/>
    </row>
    <row r="90" spans="2:20" ht="27" customHeight="1">
      <c r="B90" s="143"/>
      <c r="C90" s="144"/>
      <c r="D90" s="144"/>
      <c r="E90" s="117"/>
      <c r="F90" s="148"/>
      <c r="G90" s="134"/>
      <c r="H90" s="134"/>
      <c r="I90" s="135"/>
      <c r="N90" s="54"/>
      <c r="O90" s="49"/>
      <c r="P90" s="50"/>
      <c r="Q90" s="50"/>
      <c r="R90" s="49"/>
      <c r="S90" s="50"/>
      <c r="T90" s="50"/>
    </row>
    <row r="91" spans="2:20" ht="27" customHeight="1">
      <c r="B91" s="143">
        <v>38</v>
      </c>
      <c r="C91" s="144"/>
      <c r="D91" s="144"/>
      <c r="E91" s="117"/>
      <c r="F91" s="185"/>
      <c r="G91" s="134"/>
      <c r="H91" s="134"/>
      <c r="I91" s="135"/>
      <c r="J91" s="2" t="str">
        <f>IF(E91="","",1)</f>
        <v/>
      </c>
      <c r="N91" s="54"/>
      <c r="O91" s="49"/>
      <c r="P91" s="49"/>
      <c r="Q91" s="50"/>
      <c r="R91" s="50"/>
      <c r="S91" s="49"/>
      <c r="T91" s="50"/>
    </row>
    <row r="92" spans="2:20" ht="27" customHeight="1">
      <c r="B92" s="143"/>
      <c r="C92" s="144"/>
      <c r="D92" s="144"/>
      <c r="E92" s="117"/>
      <c r="F92" s="148"/>
      <c r="G92" s="134"/>
      <c r="H92" s="134"/>
      <c r="I92" s="135"/>
      <c r="N92" s="54"/>
      <c r="O92" s="49"/>
      <c r="P92" s="49"/>
      <c r="Q92" s="50"/>
      <c r="R92" s="50"/>
      <c r="S92" s="49"/>
      <c r="T92" s="50"/>
    </row>
    <row r="93" spans="2:20" ht="27" customHeight="1">
      <c r="B93" s="143">
        <v>39</v>
      </c>
      <c r="C93" s="144"/>
      <c r="D93" s="144"/>
      <c r="E93" s="117"/>
      <c r="F93" s="185"/>
      <c r="G93" s="134"/>
      <c r="H93" s="134"/>
      <c r="I93" s="135"/>
      <c r="J93" s="2" t="str">
        <f>IF(E93="","",1)</f>
        <v/>
      </c>
      <c r="N93" s="54"/>
      <c r="O93" s="49"/>
      <c r="P93" s="50"/>
      <c r="Q93" s="50"/>
      <c r="R93" s="50"/>
      <c r="S93" s="49"/>
      <c r="T93" s="50"/>
    </row>
    <row r="94" spans="2:20" ht="27" customHeight="1">
      <c r="B94" s="143"/>
      <c r="C94" s="144"/>
      <c r="D94" s="144"/>
      <c r="E94" s="117"/>
      <c r="F94" s="148"/>
      <c r="G94" s="134"/>
      <c r="H94" s="134"/>
      <c r="I94" s="135"/>
      <c r="N94" s="54"/>
      <c r="O94" s="49"/>
      <c r="P94" s="50"/>
      <c r="Q94" s="49"/>
      <c r="R94" s="50"/>
      <c r="S94" s="49"/>
      <c r="T94" s="50"/>
    </row>
    <row r="95" spans="2:20" ht="27" customHeight="1">
      <c r="B95" s="143">
        <v>40</v>
      </c>
      <c r="C95" s="144"/>
      <c r="D95" s="144"/>
      <c r="E95" s="117"/>
      <c r="F95" s="144"/>
      <c r="G95" s="134"/>
      <c r="H95" s="134"/>
      <c r="I95" s="135"/>
      <c r="J95" s="2" t="str">
        <f>IF(E95="","",1)</f>
        <v/>
      </c>
      <c r="N95" s="54"/>
      <c r="O95" s="49"/>
      <c r="P95" s="50"/>
      <c r="Q95" s="49"/>
      <c r="R95" s="50"/>
      <c r="S95" s="49"/>
      <c r="T95" s="50"/>
    </row>
    <row r="96" spans="2:20" ht="27" customHeight="1">
      <c r="B96" s="143"/>
      <c r="C96" s="144"/>
      <c r="D96" s="144"/>
      <c r="E96" s="117"/>
      <c r="F96" s="144"/>
      <c r="G96" s="134"/>
      <c r="H96" s="134"/>
      <c r="I96" s="135"/>
      <c r="N96" s="54"/>
      <c r="O96" s="49"/>
      <c r="P96" s="50"/>
      <c r="Q96" s="50"/>
      <c r="R96" s="50"/>
      <c r="S96" s="49"/>
      <c r="T96" s="50"/>
    </row>
    <row r="97" spans="1:20" ht="27" customHeight="1">
      <c r="A97" s="11">
        <f>COUNT(J97,J99,J101,J103,J105,J107,J109,J111,J113,J115)</f>
        <v>0</v>
      </c>
      <c r="B97" s="143">
        <v>41</v>
      </c>
      <c r="C97" s="144"/>
      <c r="D97" s="144"/>
      <c r="E97" s="117"/>
      <c r="F97" s="185"/>
      <c r="G97" s="134"/>
      <c r="H97" s="134"/>
      <c r="I97" s="135"/>
      <c r="J97" s="2" t="str">
        <f>IF(E97="","",1)</f>
        <v/>
      </c>
      <c r="N97" s="54"/>
      <c r="O97" s="50"/>
      <c r="P97" s="50"/>
      <c r="Q97" s="50"/>
      <c r="R97" s="50"/>
      <c r="S97" s="49"/>
      <c r="T97" s="50"/>
    </row>
    <row r="98" spans="1:20" ht="27" customHeight="1">
      <c r="A98" s="40">
        <f>COUNTA(G97:I97,G99:I99,G101:I101,G103:I103,G105:I105,G107:I107,G109:I109,G111:I111,G113:I113,G115:I115)</f>
        <v>0</v>
      </c>
      <c r="B98" s="143"/>
      <c r="C98" s="144"/>
      <c r="D98" s="144"/>
      <c r="E98" s="117"/>
      <c r="F98" s="148"/>
      <c r="G98" s="134"/>
      <c r="H98" s="134"/>
      <c r="I98" s="135"/>
      <c r="N98" s="54"/>
      <c r="O98" s="49"/>
      <c r="P98" s="50"/>
      <c r="Q98" s="50"/>
      <c r="R98" s="49"/>
      <c r="S98" s="49"/>
      <c r="T98" s="50"/>
    </row>
    <row r="99" spans="1:20" ht="27" customHeight="1">
      <c r="B99" s="143">
        <v>42</v>
      </c>
      <c r="C99" s="144"/>
      <c r="D99" s="144"/>
      <c r="E99" s="117"/>
      <c r="F99" s="185"/>
      <c r="G99" s="134"/>
      <c r="H99" s="134"/>
      <c r="I99" s="135"/>
      <c r="J99" s="2" t="str">
        <f>IF(E99="","",1)</f>
        <v/>
      </c>
      <c r="N99" s="54"/>
      <c r="O99" s="50"/>
      <c r="P99" s="50"/>
      <c r="Q99" s="50"/>
      <c r="R99" s="50"/>
      <c r="S99" s="50"/>
      <c r="T99" s="49"/>
    </row>
    <row r="100" spans="1:20" ht="27" customHeight="1">
      <c r="B100" s="143"/>
      <c r="C100" s="144"/>
      <c r="D100" s="144"/>
      <c r="E100" s="117"/>
      <c r="F100" s="148"/>
      <c r="G100" s="134"/>
      <c r="H100" s="134"/>
      <c r="I100" s="135"/>
      <c r="N100" s="54"/>
      <c r="O100" s="49"/>
      <c r="P100" s="50"/>
      <c r="Q100" s="50"/>
      <c r="R100" s="50"/>
      <c r="S100" s="49"/>
      <c r="T100" s="50"/>
    </row>
    <row r="101" spans="1:20" ht="27" customHeight="1">
      <c r="B101" s="143">
        <v>43</v>
      </c>
      <c r="C101" s="144"/>
      <c r="D101" s="144"/>
      <c r="E101" s="117"/>
      <c r="F101" s="185"/>
      <c r="G101" s="134"/>
      <c r="H101" s="134"/>
      <c r="I101" s="135"/>
      <c r="J101" s="2" t="str">
        <f>IF(E101="","",1)</f>
        <v/>
      </c>
      <c r="N101" s="54"/>
      <c r="O101" s="50"/>
      <c r="P101" s="50"/>
      <c r="Q101" s="50"/>
      <c r="R101" s="50"/>
      <c r="S101" s="49"/>
      <c r="T101" s="50"/>
    </row>
    <row r="102" spans="1:20" ht="27" customHeight="1">
      <c r="B102" s="143"/>
      <c r="C102" s="144"/>
      <c r="D102" s="144"/>
      <c r="E102" s="117"/>
      <c r="F102" s="148"/>
      <c r="G102" s="134"/>
      <c r="H102" s="134"/>
      <c r="I102" s="135"/>
      <c r="N102" s="54"/>
      <c r="O102" s="50"/>
      <c r="P102" s="50"/>
      <c r="Q102" s="50"/>
      <c r="R102" s="50"/>
      <c r="S102" s="50"/>
      <c r="T102" s="50"/>
    </row>
    <row r="103" spans="1:20" ht="27" customHeight="1">
      <c r="B103" s="143">
        <v>44</v>
      </c>
      <c r="C103" s="144"/>
      <c r="D103" s="144"/>
      <c r="E103" s="117"/>
      <c r="F103" s="185"/>
      <c r="G103" s="134"/>
      <c r="H103" s="134"/>
      <c r="I103" s="135"/>
      <c r="J103" s="2" t="str">
        <f>IF(E103="","",1)</f>
        <v/>
      </c>
      <c r="N103" s="54"/>
      <c r="O103" s="49"/>
      <c r="P103" s="50"/>
      <c r="Q103" s="50"/>
      <c r="R103" s="50"/>
      <c r="S103" s="49"/>
      <c r="T103" s="50"/>
    </row>
    <row r="104" spans="1:20" ht="27" customHeight="1">
      <c r="B104" s="143"/>
      <c r="C104" s="144"/>
      <c r="D104" s="144"/>
      <c r="E104" s="117"/>
      <c r="F104" s="148"/>
      <c r="G104" s="134"/>
      <c r="H104" s="134"/>
      <c r="I104" s="135"/>
      <c r="N104" s="54"/>
      <c r="O104" s="49"/>
      <c r="P104" s="50"/>
      <c r="Q104" s="50"/>
      <c r="R104" s="50"/>
      <c r="S104" s="49"/>
      <c r="T104" s="50"/>
    </row>
    <row r="105" spans="1:20" ht="27" customHeight="1">
      <c r="B105" s="143">
        <v>45</v>
      </c>
      <c r="C105" s="144"/>
      <c r="D105" s="144"/>
      <c r="E105" s="117"/>
      <c r="F105" s="185"/>
      <c r="G105" s="134"/>
      <c r="H105" s="134"/>
      <c r="I105" s="135"/>
      <c r="J105" s="2" t="str">
        <f>IF(E105="","",1)</f>
        <v/>
      </c>
      <c r="N105" s="59"/>
      <c r="O105" s="49"/>
      <c r="P105" s="50"/>
      <c r="Q105" s="50"/>
      <c r="R105" s="50"/>
      <c r="S105" s="50"/>
      <c r="T105" s="50"/>
    </row>
    <row r="106" spans="1:20" ht="27" customHeight="1">
      <c r="B106" s="143"/>
      <c r="C106" s="144"/>
      <c r="D106" s="144"/>
      <c r="E106" s="117"/>
      <c r="F106" s="148"/>
      <c r="G106" s="134"/>
      <c r="H106" s="134"/>
      <c r="I106" s="135"/>
      <c r="N106" s="54"/>
      <c r="O106" s="49"/>
      <c r="P106" s="50"/>
      <c r="Q106" s="50"/>
      <c r="R106" s="50"/>
      <c r="S106" s="50"/>
      <c r="T106" s="50"/>
    </row>
    <row r="107" spans="1:20" ht="27" customHeight="1">
      <c r="B107" s="143">
        <v>46</v>
      </c>
      <c r="C107" s="144"/>
      <c r="D107" s="144"/>
      <c r="E107" s="117"/>
      <c r="F107" s="185"/>
      <c r="G107" s="134"/>
      <c r="H107" s="134"/>
      <c r="I107" s="135"/>
      <c r="J107" s="2" t="str">
        <f>IF(E107="","",1)</f>
        <v/>
      </c>
      <c r="N107" s="54"/>
      <c r="O107" s="50"/>
      <c r="P107" s="50"/>
      <c r="Q107" s="50"/>
      <c r="R107" s="50"/>
      <c r="S107" s="49"/>
      <c r="T107" s="50"/>
    </row>
    <row r="108" spans="1:20" ht="27" customHeight="1">
      <c r="B108" s="143"/>
      <c r="C108" s="144"/>
      <c r="D108" s="144"/>
      <c r="E108" s="117"/>
      <c r="F108" s="148"/>
      <c r="G108" s="134"/>
      <c r="H108" s="134"/>
      <c r="I108" s="135"/>
      <c r="N108" s="54"/>
      <c r="O108" s="49"/>
      <c r="P108" s="50"/>
      <c r="Q108" s="50"/>
      <c r="R108" s="50"/>
      <c r="S108" s="50"/>
      <c r="T108" s="50"/>
    </row>
    <row r="109" spans="1:20" ht="27" customHeight="1">
      <c r="B109" s="143">
        <v>47</v>
      </c>
      <c r="C109" s="144"/>
      <c r="D109" s="144"/>
      <c r="E109" s="117"/>
      <c r="F109" s="185"/>
      <c r="G109" s="134"/>
      <c r="H109" s="134"/>
      <c r="I109" s="135"/>
      <c r="J109" s="2" t="str">
        <f>IF(E109="","",1)</f>
        <v/>
      </c>
      <c r="N109" s="54"/>
      <c r="O109" s="49"/>
      <c r="P109" s="50"/>
      <c r="Q109" s="50"/>
      <c r="R109" s="50"/>
      <c r="S109" s="49"/>
      <c r="T109" s="50"/>
    </row>
    <row r="110" spans="1:20" ht="27" customHeight="1">
      <c r="B110" s="143"/>
      <c r="C110" s="144"/>
      <c r="D110" s="144"/>
      <c r="E110" s="117"/>
      <c r="F110" s="148"/>
      <c r="G110" s="134"/>
      <c r="H110" s="134"/>
      <c r="I110" s="135"/>
      <c r="N110" s="54"/>
      <c r="O110" s="49"/>
      <c r="P110" s="50"/>
      <c r="Q110" s="50"/>
      <c r="R110" s="49"/>
      <c r="S110" s="50"/>
      <c r="T110" s="50"/>
    </row>
    <row r="111" spans="1:20" ht="27" customHeight="1">
      <c r="B111" s="143">
        <v>48</v>
      </c>
      <c r="C111" s="144"/>
      <c r="D111" s="144"/>
      <c r="E111" s="117"/>
      <c r="F111" s="185"/>
      <c r="G111" s="134"/>
      <c r="H111" s="134"/>
      <c r="I111" s="135"/>
      <c r="J111" s="2" t="str">
        <f>IF(E111="","",1)</f>
        <v/>
      </c>
      <c r="N111" s="54"/>
      <c r="O111" s="49"/>
      <c r="P111" s="49"/>
      <c r="Q111" s="50"/>
      <c r="R111" s="50"/>
      <c r="S111" s="49"/>
      <c r="T111" s="50"/>
    </row>
    <row r="112" spans="1:20" ht="27" customHeight="1">
      <c r="B112" s="143"/>
      <c r="C112" s="144"/>
      <c r="D112" s="144"/>
      <c r="E112" s="117"/>
      <c r="F112" s="148"/>
      <c r="G112" s="134"/>
      <c r="H112" s="134"/>
      <c r="I112" s="135"/>
      <c r="N112" s="54"/>
      <c r="O112" s="49"/>
      <c r="P112" s="49"/>
      <c r="Q112" s="50"/>
      <c r="R112" s="50"/>
      <c r="S112" s="49"/>
      <c r="T112" s="50"/>
    </row>
    <row r="113" spans="2:20" ht="27" customHeight="1">
      <c r="B113" s="143">
        <v>49</v>
      </c>
      <c r="C113" s="144"/>
      <c r="D113" s="144"/>
      <c r="E113" s="117"/>
      <c r="F113" s="185"/>
      <c r="G113" s="134"/>
      <c r="H113" s="134"/>
      <c r="I113" s="135"/>
      <c r="J113" s="2" t="str">
        <f>IF(E113="","",1)</f>
        <v/>
      </c>
      <c r="N113" s="54"/>
      <c r="O113" s="49"/>
      <c r="Q113" s="50"/>
      <c r="R113" s="50"/>
      <c r="S113" s="49"/>
      <c r="T113" s="50"/>
    </row>
    <row r="114" spans="2:20" ht="27" customHeight="1">
      <c r="B114" s="143"/>
      <c r="C114" s="144"/>
      <c r="D114" s="144"/>
      <c r="E114" s="117"/>
      <c r="F114" s="148"/>
      <c r="G114" s="134"/>
      <c r="H114" s="134"/>
      <c r="I114" s="135"/>
      <c r="N114" s="54"/>
      <c r="O114" s="49"/>
      <c r="Q114" s="49"/>
      <c r="R114" s="50"/>
      <c r="S114" s="49"/>
      <c r="T114" s="50"/>
    </row>
    <row r="115" spans="2:20" ht="27" customHeight="1">
      <c r="B115" s="143">
        <v>50</v>
      </c>
      <c r="C115" s="144"/>
      <c r="D115" s="144"/>
      <c r="E115" s="117"/>
      <c r="F115" s="144"/>
      <c r="G115" s="134"/>
      <c r="H115" s="134"/>
      <c r="I115" s="135"/>
      <c r="J115" s="2" t="str">
        <f>IF(E115="","",1)</f>
        <v/>
      </c>
      <c r="Q115" s="49"/>
      <c r="R115" s="50"/>
      <c r="S115" s="49"/>
      <c r="T115" s="50"/>
    </row>
    <row r="116" spans="2:20" ht="27" customHeight="1" thickBot="1">
      <c r="B116" s="145"/>
      <c r="C116" s="146"/>
      <c r="D116" s="146"/>
      <c r="E116" s="119"/>
      <c r="F116" s="146"/>
      <c r="G116" s="138"/>
      <c r="H116" s="138"/>
      <c r="I116" s="139"/>
      <c r="S116" s="49"/>
      <c r="T116" s="50"/>
    </row>
    <row r="117" spans="2:20" ht="20.25" customHeight="1"/>
    <row r="118" spans="2:20" ht="20.25" customHeight="1"/>
    <row r="119" spans="2:20" ht="20.25" customHeight="1"/>
  </sheetData>
  <sheetProtection algorithmName="SHA-512" hashValue="yzKWGGVXD9L9YZwOGhcvMQ1MObIUissAnZ6q2mUQq6OKv+lnrV2UBpeDluB3VEI83rZZ93qIpMtqxaFFO9ndjA==" saltValue="S71zAQHLZkdTACXv7ouUew==" spinCount="100000" sheet="1" objects="1" scenarios="1"/>
  <mergeCells count="230">
    <mergeCell ref="N1:Q8"/>
    <mergeCell ref="F95:F96"/>
    <mergeCell ref="F97:F98"/>
    <mergeCell ref="F99:F100"/>
    <mergeCell ref="F87:F88"/>
    <mergeCell ref="F77:F78"/>
    <mergeCell ref="F79:F80"/>
    <mergeCell ref="F81:F82"/>
    <mergeCell ref="F83:F84"/>
    <mergeCell ref="F85:F86"/>
    <mergeCell ref="F73:F74"/>
    <mergeCell ref="F75:F76"/>
    <mergeCell ref="F45:F46"/>
    <mergeCell ref="F47:F48"/>
    <mergeCell ref="F69:F70"/>
    <mergeCell ref="F71:F72"/>
    <mergeCell ref="F49:F50"/>
    <mergeCell ref="F89:F90"/>
    <mergeCell ref="F33:F34"/>
    <mergeCell ref="F35:F36"/>
    <mergeCell ref="F65:F66"/>
    <mergeCell ref="F67:F68"/>
    <mergeCell ref="F37:F38"/>
    <mergeCell ref="F39:F40"/>
    <mergeCell ref="F41:F42"/>
    <mergeCell ref="F43:F44"/>
    <mergeCell ref="F115:F116"/>
    <mergeCell ref="F103:F104"/>
    <mergeCell ref="F105:F106"/>
    <mergeCell ref="F107:F108"/>
    <mergeCell ref="F109:F110"/>
    <mergeCell ref="F111:F112"/>
    <mergeCell ref="F113:F114"/>
    <mergeCell ref="F101:F102"/>
    <mergeCell ref="F91:F92"/>
    <mergeCell ref="F93:F94"/>
    <mergeCell ref="F17:F18"/>
    <mergeCell ref="F13:F14"/>
    <mergeCell ref="F15:F16"/>
    <mergeCell ref="B17:B18"/>
    <mergeCell ref="C17:C18"/>
    <mergeCell ref="B15:B16"/>
    <mergeCell ref="F63:F64"/>
    <mergeCell ref="F25:F26"/>
    <mergeCell ref="F27:F28"/>
    <mergeCell ref="F29:F30"/>
    <mergeCell ref="F31:F32"/>
    <mergeCell ref="F19:F20"/>
    <mergeCell ref="F21:F22"/>
    <mergeCell ref="F51:F52"/>
    <mergeCell ref="F53:F54"/>
    <mergeCell ref="F55:F56"/>
    <mergeCell ref="F57:F58"/>
    <mergeCell ref="F59:F60"/>
    <mergeCell ref="F61:F62"/>
    <mergeCell ref="F23:F24"/>
    <mergeCell ref="B29:B30"/>
    <mergeCell ref="C29:C30"/>
    <mergeCell ref="D29:D30"/>
    <mergeCell ref="B31:B32"/>
    <mergeCell ref="G1:I1"/>
    <mergeCell ref="G13:I13"/>
    <mergeCell ref="B1:F1"/>
    <mergeCell ref="B5:B6"/>
    <mergeCell ref="D5:E5"/>
    <mergeCell ref="B4:C4"/>
    <mergeCell ref="B10:C10"/>
    <mergeCell ref="B13:B14"/>
    <mergeCell ref="C13:C14"/>
    <mergeCell ref="G14:I14"/>
    <mergeCell ref="D6:I6"/>
    <mergeCell ref="D13:D14"/>
    <mergeCell ref="B9:F9"/>
    <mergeCell ref="B3:C3"/>
    <mergeCell ref="D3:E3"/>
    <mergeCell ref="F3:G3"/>
    <mergeCell ref="H3:I3"/>
    <mergeCell ref="F4:G4"/>
    <mergeCell ref="H4:I4"/>
    <mergeCell ref="D4:E4"/>
    <mergeCell ref="G5:H5"/>
    <mergeCell ref="D7:I7"/>
    <mergeCell ref="B7:C8"/>
    <mergeCell ref="D8:I8"/>
    <mergeCell ref="C31:C32"/>
    <mergeCell ref="D31:D32"/>
    <mergeCell ref="C15:C16"/>
    <mergeCell ref="D15:D16"/>
    <mergeCell ref="B25:B26"/>
    <mergeCell ref="C25:C26"/>
    <mergeCell ref="D25:D26"/>
    <mergeCell ref="B27:B28"/>
    <mergeCell ref="C27:C28"/>
    <mergeCell ref="D27:D28"/>
    <mergeCell ref="B21:B22"/>
    <mergeCell ref="C21:C22"/>
    <mergeCell ref="D21:D22"/>
    <mergeCell ref="B23:B24"/>
    <mergeCell ref="C23:C24"/>
    <mergeCell ref="D23:D24"/>
    <mergeCell ref="D17:D18"/>
    <mergeCell ref="B19:B20"/>
    <mergeCell ref="C19:C20"/>
    <mergeCell ref="D19:D20"/>
    <mergeCell ref="B37:B38"/>
    <mergeCell ref="C37:C38"/>
    <mergeCell ref="D37:D38"/>
    <mergeCell ref="B33:B34"/>
    <mergeCell ref="C33:C34"/>
    <mergeCell ref="D33:D34"/>
    <mergeCell ref="B35:B36"/>
    <mergeCell ref="C35:C36"/>
    <mergeCell ref="D35:D36"/>
    <mergeCell ref="B43:B44"/>
    <mergeCell ref="C43:C44"/>
    <mergeCell ref="D43:D44"/>
    <mergeCell ref="B45:B46"/>
    <mergeCell ref="C45:C46"/>
    <mergeCell ref="D45:D46"/>
    <mergeCell ref="B39:B40"/>
    <mergeCell ref="C39:C40"/>
    <mergeCell ref="D39:D40"/>
    <mergeCell ref="B41:B42"/>
    <mergeCell ref="C41:C42"/>
    <mergeCell ref="D41:D42"/>
    <mergeCell ref="B51:B52"/>
    <mergeCell ref="C51:C52"/>
    <mergeCell ref="D51:D52"/>
    <mergeCell ref="B53:B54"/>
    <mergeCell ref="C53:C54"/>
    <mergeCell ref="D53:D54"/>
    <mergeCell ref="B47:B48"/>
    <mergeCell ref="C47:C48"/>
    <mergeCell ref="D47:D48"/>
    <mergeCell ref="B49:B50"/>
    <mergeCell ref="C49:C50"/>
    <mergeCell ref="D49:D50"/>
    <mergeCell ref="B57:B58"/>
    <mergeCell ref="C57:C58"/>
    <mergeCell ref="D57:D58"/>
    <mergeCell ref="B59:B60"/>
    <mergeCell ref="C59:C60"/>
    <mergeCell ref="D59:D60"/>
    <mergeCell ref="B55:B56"/>
    <mergeCell ref="C55:C56"/>
    <mergeCell ref="D55:D56"/>
    <mergeCell ref="B65:B66"/>
    <mergeCell ref="C65:C66"/>
    <mergeCell ref="D65:D66"/>
    <mergeCell ref="B67:B68"/>
    <mergeCell ref="C67:C68"/>
    <mergeCell ref="D67:D68"/>
    <mergeCell ref="B61:B62"/>
    <mergeCell ref="C61:C62"/>
    <mergeCell ref="D61:D62"/>
    <mergeCell ref="B63:B64"/>
    <mergeCell ref="C63:C64"/>
    <mergeCell ref="D63:D64"/>
    <mergeCell ref="B73:B74"/>
    <mergeCell ref="C73:C74"/>
    <mergeCell ref="D73:D74"/>
    <mergeCell ref="B75:B76"/>
    <mergeCell ref="C75:C76"/>
    <mergeCell ref="D75:D76"/>
    <mergeCell ref="B69:B70"/>
    <mergeCell ref="C69:C70"/>
    <mergeCell ref="D69:D70"/>
    <mergeCell ref="B71:B72"/>
    <mergeCell ref="C71:C72"/>
    <mergeCell ref="D71:D72"/>
    <mergeCell ref="B81:B82"/>
    <mergeCell ref="C81:C82"/>
    <mergeCell ref="D81:D82"/>
    <mergeCell ref="B83:B84"/>
    <mergeCell ref="C83:C84"/>
    <mergeCell ref="D83:D84"/>
    <mergeCell ref="B77:B78"/>
    <mergeCell ref="C77:C78"/>
    <mergeCell ref="D77:D78"/>
    <mergeCell ref="B79:B80"/>
    <mergeCell ref="C79:C80"/>
    <mergeCell ref="D79:D80"/>
    <mergeCell ref="B89:B90"/>
    <mergeCell ref="C89:C90"/>
    <mergeCell ref="D89:D90"/>
    <mergeCell ref="B91:B92"/>
    <mergeCell ref="C91:C92"/>
    <mergeCell ref="D91:D92"/>
    <mergeCell ref="B85:B86"/>
    <mergeCell ref="C85:C86"/>
    <mergeCell ref="D85:D86"/>
    <mergeCell ref="B87:B88"/>
    <mergeCell ref="C87:C88"/>
    <mergeCell ref="D87:D88"/>
    <mergeCell ref="B97:B98"/>
    <mergeCell ref="C97:C98"/>
    <mergeCell ref="D97:D98"/>
    <mergeCell ref="B99:B100"/>
    <mergeCell ref="C99:C100"/>
    <mergeCell ref="D99:D100"/>
    <mergeCell ref="B93:B94"/>
    <mergeCell ref="C93:C94"/>
    <mergeCell ref="D93:D94"/>
    <mergeCell ref="B95:B96"/>
    <mergeCell ref="C95:C96"/>
    <mergeCell ref="D95:D96"/>
    <mergeCell ref="B101:B102"/>
    <mergeCell ref="C101:C102"/>
    <mergeCell ref="D101:D102"/>
    <mergeCell ref="B103:B104"/>
    <mergeCell ref="B115:B116"/>
    <mergeCell ref="C115:C116"/>
    <mergeCell ref="D115:D116"/>
    <mergeCell ref="B111:B112"/>
    <mergeCell ref="C111:C112"/>
    <mergeCell ref="D111:D112"/>
    <mergeCell ref="B113:B114"/>
    <mergeCell ref="D107:D108"/>
    <mergeCell ref="B109:B110"/>
    <mergeCell ref="C109:C110"/>
    <mergeCell ref="D109:D110"/>
    <mergeCell ref="C113:C114"/>
    <mergeCell ref="D113:D114"/>
    <mergeCell ref="B107:B108"/>
    <mergeCell ref="C107:C108"/>
    <mergeCell ref="C103:C104"/>
    <mergeCell ref="D103:D104"/>
    <mergeCell ref="B105:B106"/>
    <mergeCell ref="C105:C106"/>
    <mergeCell ref="D105:D106"/>
  </mergeCells>
  <phoneticPr fontId="1"/>
  <conditionalFormatting sqref="C17:C56">
    <cfRule type="containsText" dxfId="12" priority="1" stopIfTrue="1" operator="containsText" text="女">
      <formula>NOT(ISERROR(SEARCH("女",C17)))</formula>
    </cfRule>
    <cfRule type="containsText" dxfId="11" priority="2" stopIfTrue="1" operator="containsText" text="男">
      <formula>NOT(ISERROR(SEARCH("男",C17)))</formula>
    </cfRule>
  </conditionalFormatting>
  <conditionalFormatting sqref="C17:C116">
    <cfRule type="containsText" dxfId="10" priority="5" stopIfTrue="1" operator="containsText" text="女">
      <formula>NOT(ISERROR(SEARCH("女",C17)))</formula>
    </cfRule>
    <cfRule type="containsText" dxfId="9" priority="6" stopIfTrue="1" operator="containsText" text="男">
      <formula>NOT(ISERROR(SEARCH("男",C17)))</formula>
    </cfRule>
  </conditionalFormatting>
  <conditionalFormatting sqref="G14:I14">
    <cfRule type="containsText" dxfId="8" priority="12" operator="containsText" text="未入力">
      <formula>NOT(ISERROR(SEARCH("未入力",G14)))</formula>
    </cfRule>
    <cfRule type="containsText" dxfId="7" priority="13" operator="containsText" text="未入力">
      <formula>NOT(ISERROR(SEARCH("未入力",G14)))</formula>
    </cfRule>
    <cfRule type="containsText" dxfId="6" priority="14" operator="containsText" text="未">
      <formula>NOT(ISERROR(SEARCH("未",G14)))</formula>
    </cfRule>
    <cfRule type="containsText" dxfId="5" priority="15" operator="containsText" text="未">
      <formula>NOT(ISERROR(SEARCH("未",G14)))</formula>
    </cfRule>
    <cfRule type="containsText" dxfId="4" priority="16" operator="containsText" text="未">
      <formula>NOT(ISERROR(SEARCH("未",G14)))</formula>
    </cfRule>
    <cfRule type="containsText" dxfId="3" priority="17" operator="containsText" text="未">
      <formula>NOT(ISERROR(SEARCH("未",G14)))</formula>
    </cfRule>
    <cfRule type="containsText" dxfId="2" priority="18" operator="containsText" text="未">
      <formula>NOT(ISERROR(SEARCH("未",G14)))</formula>
    </cfRule>
  </conditionalFormatting>
  <dataValidations count="7">
    <dataValidation imeMode="halfKatakana" allowBlank="1" showInputMessage="1" showErrorMessage="1" sqref="H4:I4 E18 E20 E22 E24 E26 E28 E30 E32 E34 E36 E38 E40 E42 E44 E46 E48 E50 E52 E54 E56 E58 E60 E62 E64 E66 E68 E70 E72 E74 E76 E78 E80 E82 E84 E86 E88 E90 E92 E94 E96 E98 E100 E102 E104 E106 E108 E110 E112 E114 E116" xr:uid="{00000000-0002-0000-0100-000000000000}"/>
    <dataValidation type="whole" operator="equal" allowBlank="1" showInputMessage="1" showErrorMessage="1" sqref="E11" xr:uid="{00000000-0002-0000-0100-000001000000}">
      <formula1>500</formula1>
    </dataValidation>
    <dataValidation type="list" allowBlank="1" showInputMessage="1" showErrorMessage="1" sqref="C17:C116" xr:uid="{00000000-0002-0000-0100-000002000000}">
      <formula1>$K$15:$L$15</formula1>
    </dataValidation>
    <dataValidation imeMode="halfAlpha" allowBlank="1" showInputMessage="1" showErrorMessage="1" sqref="D17:D116 G5:H5" xr:uid="{00000000-0002-0000-0100-000003000000}"/>
    <dataValidation type="list" allowBlank="1" showInputMessage="1" showErrorMessage="1" sqref="G17:I17 G19:I19 G21:I21 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G115:I115" xr:uid="{00000000-0002-0000-0100-000004000000}">
      <formula1>INDIRECT($C17)</formula1>
    </dataValidation>
    <dataValidation type="list" allowBlank="1" showInputMessage="1" showErrorMessage="1" sqref="F17:F116" xr:uid="{00000000-0002-0000-0100-000005000000}">
      <formula1>"1,2,3,4"</formula1>
    </dataValidation>
    <dataValidation type="list" allowBlank="1" showInputMessage="1" sqref="D4:E4" xr:uid="{00000000-0002-0000-0100-000006000000}">
      <formula1>$K$55:$K$85</formula1>
    </dataValidation>
  </dataValidations>
  <printOptions horizontalCentered="1"/>
  <pageMargins left="0.39370078740157483" right="0.39370078740157483" top="0.19685039370078741" bottom="0.19685039370078741" header="0" footer="0"/>
  <pageSetup paperSize="9" scale="95" orientation="portrait" r:id="rId1"/>
  <rowBreaks count="3" manualBreakCount="3">
    <brk id="36" max="16383" man="1"/>
    <brk id="66" max="16383" man="1"/>
    <brk id="96" max="16383" man="1"/>
  </rowBreaks>
  <ignoredErrors>
    <ignoredError sqref="G4 I4"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Q68"/>
  <sheetViews>
    <sheetView zoomScaleNormal="100" zoomScaleSheetLayoutView="80" workbookViewId="0">
      <selection activeCell="B1" sqref="B1:F1"/>
    </sheetView>
  </sheetViews>
  <sheetFormatPr defaultColWidth="9" defaultRowHeight="15"/>
  <cols>
    <col min="1" max="1" width="2.109375" style="1" customWidth="1"/>
    <col min="2" max="2" width="12.21875" style="1" customWidth="1"/>
    <col min="3" max="3" width="16.6640625" style="1" customWidth="1"/>
    <col min="4" max="4" width="7" style="5" customWidth="1"/>
    <col min="5" max="5" width="16.88671875" style="1" customWidth="1"/>
    <col min="6" max="6" width="7" style="5" customWidth="1"/>
    <col min="7" max="7" width="16.88671875" style="1" customWidth="1"/>
    <col min="8" max="8" width="7" style="5" customWidth="1"/>
    <col min="9" max="9" width="16.88671875" style="1" customWidth="1"/>
    <col min="10" max="10" width="4.77734375" style="2" hidden="1" customWidth="1"/>
    <col min="11" max="11" width="10.6640625" style="1" hidden="1" customWidth="1"/>
    <col min="12" max="16384" width="9" style="1"/>
  </cols>
  <sheetData>
    <row r="1" spans="2:17" ht="25.5" customHeight="1" thickBot="1">
      <c r="B1" s="154" t="str">
        <f>個人種目申込一覧表!B1</f>
        <v>令和8年度 長野県高等学校総合体育大会 陸上競技 中信大会</v>
      </c>
      <c r="C1" s="154"/>
      <c r="D1" s="154"/>
      <c r="E1" s="154"/>
      <c r="F1" s="154"/>
      <c r="G1" s="5" t="s">
        <v>175</v>
      </c>
      <c r="H1" s="211" t="str">
        <f>RIGHT(個人種目申込一覧表!G1,10)</f>
        <v>中信高等学校体育連盟</v>
      </c>
      <c r="I1" s="211"/>
    </row>
    <row r="2" spans="2:17" ht="8.25" customHeight="1" thickTop="1">
      <c r="B2" s="5"/>
      <c r="C2" s="5"/>
      <c r="G2" s="5"/>
      <c r="I2" s="5"/>
    </row>
    <row r="3" spans="2:17" ht="25.5" customHeight="1">
      <c r="C3" s="24" t="s">
        <v>176</v>
      </c>
      <c r="L3" s="60"/>
      <c r="M3" s="60"/>
      <c r="N3" s="60"/>
      <c r="O3" s="60"/>
      <c r="P3" s="60"/>
      <c r="Q3" s="60"/>
    </row>
    <row r="4" spans="2:17" ht="6" customHeight="1" thickBot="1">
      <c r="L4" s="60"/>
      <c r="M4" s="60"/>
      <c r="N4" s="60"/>
      <c r="O4" s="60"/>
      <c r="P4" s="60"/>
      <c r="Q4" s="60"/>
    </row>
    <row r="5" spans="2:17" ht="27" customHeight="1">
      <c r="C5" s="12" t="s">
        <v>177</v>
      </c>
      <c r="D5" s="1"/>
      <c r="E5" s="212" t="s">
        <v>193</v>
      </c>
      <c r="F5" s="175"/>
      <c r="G5" s="5"/>
      <c r="I5" s="5"/>
      <c r="L5" s="60"/>
      <c r="M5" s="60"/>
      <c r="N5" s="60"/>
      <c r="O5" s="60"/>
      <c r="P5" s="60"/>
      <c r="Q5" s="60"/>
    </row>
    <row r="6" spans="2:17" ht="27" customHeight="1" thickBot="1">
      <c r="C6" s="61">
        <f>COUNT(J11,J16,J21,J26)</f>
        <v>0</v>
      </c>
      <c r="D6" s="1"/>
      <c r="E6" s="213" t="str">
        <f>個人種目申込一覧表!F4</f>
        <v>学校名を選択して下さい</v>
      </c>
      <c r="F6" s="214"/>
      <c r="G6" s="62"/>
      <c r="I6" s="62"/>
      <c r="L6" s="60"/>
      <c r="M6" s="60"/>
      <c r="N6" s="60"/>
      <c r="O6" s="60"/>
      <c r="P6" s="60"/>
      <c r="Q6" s="60"/>
    </row>
    <row r="7" spans="2:17" ht="6" customHeight="1" thickBot="1">
      <c r="L7" s="60"/>
      <c r="M7" s="60"/>
      <c r="N7" s="60"/>
      <c r="O7" s="60"/>
      <c r="P7" s="60"/>
      <c r="Q7" s="60"/>
    </row>
    <row r="8" spans="2:17" ht="36" customHeight="1" thickBot="1">
      <c r="D8" s="63" t="s">
        <v>178</v>
      </c>
      <c r="E8" s="64" t="s">
        <v>179</v>
      </c>
      <c r="F8" s="65" t="s">
        <v>178</v>
      </c>
      <c r="G8" s="64" t="s">
        <v>179</v>
      </c>
      <c r="H8" s="65" t="s">
        <v>178</v>
      </c>
      <c r="I8" s="66" t="s">
        <v>179</v>
      </c>
      <c r="L8" s="60"/>
      <c r="M8" s="60"/>
      <c r="N8" s="60"/>
      <c r="O8" s="60"/>
      <c r="P8" s="60"/>
      <c r="Q8" s="60"/>
    </row>
    <row r="9" spans="2:17" ht="6" customHeight="1" thickBot="1">
      <c r="B9" s="67"/>
      <c r="C9" s="67"/>
      <c r="D9" s="68"/>
      <c r="F9" s="68"/>
      <c r="H9" s="68"/>
    </row>
    <row r="10" spans="2:17" ht="27" customHeight="1">
      <c r="B10" s="99" t="s">
        <v>180</v>
      </c>
      <c r="C10" s="116" t="s">
        <v>181</v>
      </c>
      <c r="D10" s="122"/>
      <c r="E10" s="71"/>
      <c r="F10" s="124"/>
      <c r="G10" s="71"/>
      <c r="H10" s="124"/>
      <c r="I10" s="72"/>
      <c r="K10" s="1">
        <f>COUNTA(D10,F10,H10,D12,F12,H12)</f>
        <v>0</v>
      </c>
    </row>
    <row r="11" spans="2:17" ht="27" customHeight="1" thickBot="1">
      <c r="B11" s="133" t="s">
        <v>45</v>
      </c>
      <c r="C11" s="120" t="s">
        <v>182</v>
      </c>
      <c r="D11" s="75"/>
      <c r="E11" s="76"/>
      <c r="F11" s="77"/>
      <c r="G11" s="76"/>
      <c r="H11" s="77"/>
      <c r="I11" s="78"/>
      <c r="J11" s="2" t="str">
        <f>IF(E10="","",1)</f>
        <v/>
      </c>
    </row>
    <row r="12" spans="2:17" ht="27" customHeight="1">
      <c r="B12" s="79"/>
      <c r="C12" s="80" t="s">
        <v>183</v>
      </c>
      <c r="D12" s="123"/>
      <c r="E12" s="81"/>
      <c r="F12" s="125"/>
      <c r="G12" s="81"/>
      <c r="H12" s="125"/>
      <c r="I12" s="82"/>
    </row>
    <row r="13" spans="2:17" ht="27" customHeight="1" thickBot="1">
      <c r="B13" s="83"/>
      <c r="C13" s="121"/>
      <c r="D13" s="84"/>
      <c r="E13" s="85"/>
      <c r="F13" s="86"/>
      <c r="G13" s="85"/>
      <c r="H13" s="86"/>
      <c r="I13" s="87"/>
    </row>
    <row r="14" spans="2:17" ht="6" customHeight="1" thickBot="1"/>
    <row r="15" spans="2:17" ht="27" customHeight="1">
      <c r="B15" s="99" t="s">
        <v>180</v>
      </c>
      <c r="C15" s="116" t="s">
        <v>181</v>
      </c>
      <c r="D15" s="122"/>
      <c r="E15" s="71"/>
      <c r="F15" s="124"/>
      <c r="G15" s="71"/>
      <c r="H15" s="124"/>
      <c r="I15" s="72"/>
      <c r="K15" s="1">
        <f>COUNTA(D15,F15,H15,D17,F17,H17)</f>
        <v>0</v>
      </c>
    </row>
    <row r="16" spans="2:17" ht="27" customHeight="1" thickBot="1">
      <c r="B16" s="132" t="s">
        <v>45</v>
      </c>
      <c r="C16" s="120" t="s">
        <v>184</v>
      </c>
      <c r="D16" s="75"/>
      <c r="E16" s="76"/>
      <c r="F16" s="77"/>
      <c r="G16" s="76"/>
      <c r="H16" s="77"/>
      <c r="I16" s="78"/>
      <c r="J16" s="2" t="str">
        <f>IF(E15="","",1)</f>
        <v/>
      </c>
    </row>
    <row r="17" spans="2:14" ht="27" customHeight="1">
      <c r="B17" s="79"/>
      <c r="C17" s="80" t="s">
        <v>183</v>
      </c>
      <c r="D17" s="123"/>
      <c r="E17" s="81"/>
      <c r="F17" s="125"/>
      <c r="G17" s="81"/>
      <c r="H17" s="125"/>
      <c r="I17" s="82"/>
    </row>
    <row r="18" spans="2:14" ht="27" customHeight="1" thickBot="1">
      <c r="B18" s="83"/>
      <c r="C18" s="121"/>
      <c r="D18" s="84"/>
      <c r="E18" s="85"/>
      <c r="F18" s="86"/>
      <c r="G18" s="85"/>
      <c r="H18" s="86"/>
      <c r="I18" s="87"/>
      <c r="N18" s="54"/>
    </row>
    <row r="19" spans="2:14" ht="6" customHeight="1" thickBot="1"/>
    <row r="20" spans="2:14" ht="27" customHeight="1">
      <c r="B20" s="99" t="s">
        <v>180</v>
      </c>
      <c r="C20" s="116" t="s">
        <v>181</v>
      </c>
      <c r="D20" s="128"/>
      <c r="E20" s="71"/>
      <c r="F20" s="130"/>
      <c r="G20" s="71"/>
      <c r="H20" s="130"/>
      <c r="I20" s="72"/>
      <c r="K20" s="1">
        <f>COUNTA(D20,F20,H20,D22,F22,H22)</f>
        <v>0</v>
      </c>
    </row>
    <row r="21" spans="2:14" ht="27" customHeight="1" thickBot="1">
      <c r="B21" s="73" t="s">
        <v>46</v>
      </c>
      <c r="C21" s="126" t="s">
        <v>182</v>
      </c>
      <c r="D21" s="75"/>
      <c r="E21" s="88"/>
      <c r="F21" s="77"/>
      <c r="G21" s="88"/>
      <c r="H21" s="77"/>
      <c r="I21" s="78"/>
      <c r="J21" s="2" t="str">
        <f>IF(E20="","",1)</f>
        <v/>
      </c>
    </row>
    <row r="22" spans="2:14" ht="27" customHeight="1">
      <c r="B22" s="79"/>
      <c r="C22" s="80" t="s">
        <v>183</v>
      </c>
      <c r="D22" s="129"/>
      <c r="E22" s="81"/>
      <c r="F22" s="131"/>
      <c r="G22" s="81"/>
      <c r="H22" s="131"/>
      <c r="I22" s="82"/>
    </row>
    <row r="23" spans="2:14" ht="27.75" customHeight="1" thickBot="1">
      <c r="B23" s="83"/>
      <c r="C23" s="127"/>
      <c r="D23" s="84"/>
      <c r="E23" s="89"/>
      <c r="F23" s="86"/>
      <c r="G23" s="89"/>
      <c r="H23" s="86"/>
      <c r="I23" s="87"/>
    </row>
    <row r="24" spans="2:14" ht="6" customHeight="1" thickBot="1"/>
    <row r="25" spans="2:14" ht="27" customHeight="1">
      <c r="B25" s="99" t="s">
        <v>180</v>
      </c>
      <c r="C25" s="116" t="s">
        <v>181</v>
      </c>
      <c r="D25" s="128"/>
      <c r="E25" s="71"/>
      <c r="F25" s="130"/>
      <c r="G25" s="71"/>
      <c r="H25" s="130"/>
      <c r="I25" s="72"/>
      <c r="K25" s="1">
        <f>COUNTA(D25,F25,H25,D27,F27,H27)</f>
        <v>0</v>
      </c>
    </row>
    <row r="26" spans="2:14" ht="27" customHeight="1" thickBot="1">
      <c r="B26" s="73" t="s">
        <v>46</v>
      </c>
      <c r="C26" s="126" t="s">
        <v>184</v>
      </c>
      <c r="D26" s="75"/>
      <c r="E26" s="88"/>
      <c r="F26" s="77"/>
      <c r="G26" s="88"/>
      <c r="H26" s="77"/>
      <c r="I26" s="78"/>
      <c r="J26" s="2" t="str">
        <f>IF(E25="","",1)</f>
        <v/>
      </c>
    </row>
    <row r="27" spans="2:14" ht="27" customHeight="1">
      <c r="B27" s="79"/>
      <c r="C27" s="80" t="s">
        <v>183</v>
      </c>
      <c r="D27" s="129"/>
      <c r="E27" s="81"/>
      <c r="F27" s="131"/>
      <c r="G27" s="81"/>
      <c r="H27" s="131"/>
      <c r="I27" s="82"/>
    </row>
    <row r="28" spans="2:14" ht="27.75" customHeight="1" thickBot="1">
      <c r="B28" s="83"/>
      <c r="C28" s="127"/>
      <c r="D28" s="84"/>
      <c r="E28" s="89"/>
      <c r="F28" s="86"/>
      <c r="G28" s="89"/>
      <c r="H28" s="86"/>
      <c r="I28" s="87"/>
    </row>
    <row r="29" spans="2:14" ht="6" customHeight="1"/>
    <row r="30" spans="2:14" ht="27" hidden="1" customHeight="1">
      <c r="B30" s="69" t="s">
        <v>180</v>
      </c>
      <c r="C30" s="70" t="s">
        <v>181</v>
      </c>
      <c r="D30" s="90"/>
      <c r="E30" s="91" t="str">
        <f>IF(D30="","",VLOOKUP(D30,#REF!,2,FALSE))</f>
        <v/>
      </c>
      <c r="F30" s="92"/>
      <c r="G30" s="91" t="str">
        <f>IF(F30="","",VLOOKUP(F30,#REF!,2,FALSE))</f>
        <v/>
      </c>
      <c r="H30" s="92"/>
      <c r="I30" s="93" t="str">
        <f>IF(H30="","",VLOOKUP(H30,#REF!,2,FALSE))</f>
        <v/>
      </c>
      <c r="K30" s="1">
        <f>COUNTA(D30,F30,H30,D32,F32,H32)</f>
        <v>0</v>
      </c>
    </row>
    <row r="31" spans="2:14" ht="27" hidden="1" customHeight="1" thickBot="1">
      <c r="B31" s="73" t="s">
        <v>45</v>
      </c>
      <c r="C31" s="74" t="s">
        <v>182</v>
      </c>
      <c r="D31" s="94" t="str">
        <f>IF(D30="","",VLOOKUP(D30,#REF!,4,FALSE))</f>
        <v/>
      </c>
      <c r="E31" s="95" t="str">
        <f>IF(D30="","",VLOOKUP(D30,#REF!,3,FALSE))</f>
        <v/>
      </c>
      <c r="F31" s="96" t="str">
        <f>IF(F30="","",VLOOKUP(F30,#REF!,4,FALSE))</f>
        <v/>
      </c>
      <c r="G31" s="95" t="str">
        <f>IF(F30="","",VLOOKUP(F30,#REF!,3,FALSE))</f>
        <v/>
      </c>
      <c r="H31" s="96" t="str">
        <f>IF(H30="","",VLOOKUP(H30,#REF!,4,FALSE))</f>
        <v/>
      </c>
      <c r="I31" s="97" t="str">
        <f>IF(H30="","",VLOOKUP(H30,#REF!,3,FALSE))</f>
        <v/>
      </c>
      <c r="J31" s="2" t="str">
        <f>IF(E30="","",1)</f>
        <v/>
      </c>
    </row>
    <row r="32" spans="2:14" ht="27" hidden="1" customHeight="1">
      <c r="B32" s="98" t="s">
        <v>185</v>
      </c>
      <c r="C32" s="99" t="s">
        <v>186</v>
      </c>
      <c r="D32" s="100"/>
      <c r="E32" s="101" t="str">
        <f>IF(D32="","",VLOOKUP(D32,#REF!,2,FALSE))</f>
        <v/>
      </c>
      <c r="F32" s="102"/>
      <c r="G32" s="101" t="str">
        <f>IF(F32="","",VLOOKUP(F32,#REF!,2,FALSE))</f>
        <v/>
      </c>
      <c r="H32" s="102"/>
      <c r="I32" s="103" t="str">
        <f>IF(H32="","",VLOOKUP(H32,#REF!,2,FALSE))</f>
        <v/>
      </c>
    </row>
    <row r="33" spans="2:11" ht="27.75" hidden="1" customHeight="1" thickBot="1">
      <c r="B33" s="104"/>
      <c r="C33" s="105">
        <v>4539</v>
      </c>
      <c r="D33" s="106" t="str">
        <f>IF(D32="","",VLOOKUP(D32,#REF!,4,FALSE))</f>
        <v/>
      </c>
      <c r="E33" s="107" t="str">
        <f>IF(D32="","",VLOOKUP(D32,#REF!,3,FALSE))</f>
        <v/>
      </c>
      <c r="F33" s="108" t="str">
        <f>IF(F32="","",VLOOKUP(F32,#REF!,4,FALSE))</f>
        <v/>
      </c>
      <c r="G33" s="107" t="str">
        <f>IF(F32="","",VLOOKUP(F32,#REF!,3,FALSE))</f>
        <v/>
      </c>
      <c r="H33" s="108" t="str">
        <f>IF(H32="","",VLOOKUP(H32,#REF!,4,FALSE))</f>
        <v/>
      </c>
      <c r="I33" s="109" t="str">
        <f>IF(H32="","",VLOOKUP(H32,#REF!,3,FALSE))</f>
        <v/>
      </c>
    </row>
    <row r="34" spans="2:11" ht="6" hidden="1" customHeight="1" thickBot="1"/>
    <row r="35" spans="2:11" ht="27" hidden="1" customHeight="1">
      <c r="B35" s="69" t="s">
        <v>180</v>
      </c>
      <c r="C35" s="70" t="s">
        <v>181</v>
      </c>
      <c r="D35" s="90"/>
      <c r="E35" s="91" t="str">
        <f>IF(D35="","",VLOOKUP(D35,#REF!,2,FALSE))</f>
        <v/>
      </c>
      <c r="F35" s="92"/>
      <c r="G35" s="91" t="str">
        <f>IF(F35="","",VLOOKUP(F35,#REF!,2,FALSE))</f>
        <v/>
      </c>
      <c r="H35" s="92"/>
      <c r="I35" s="93" t="str">
        <f>IF(H35="","",VLOOKUP(H35,#REF!,2,FALSE))</f>
        <v/>
      </c>
      <c r="K35" s="1">
        <f>COUNTA(D35,F35,H35,D37,F37,H37)</f>
        <v>0</v>
      </c>
    </row>
    <row r="36" spans="2:11" ht="27" hidden="1" customHeight="1" thickBot="1">
      <c r="B36" s="73" t="s">
        <v>45</v>
      </c>
      <c r="C36" s="74" t="s">
        <v>184</v>
      </c>
      <c r="D36" s="94" t="str">
        <f>IF(D35="","",VLOOKUP(D35,#REF!,4,FALSE))</f>
        <v/>
      </c>
      <c r="E36" s="95" t="str">
        <f>IF(D35="","",VLOOKUP(D35,#REF!,3,FALSE))</f>
        <v/>
      </c>
      <c r="F36" s="96" t="str">
        <f>IF(F35="","",VLOOKUP(F35,#REF!,4,FALSE))</f>
        <v/>
      </c>
      <c r="G36" s="95" t="str">
        <f>IF(F35="","",VLOOKUP(F35,#REF!,3,FALSE))</f>
        <v/>
      </c>
      <c r="H36" s="96" t="str">
        <f>IF(H35="","",VLOOKUP(H35,#REF!,4,FALSE))</f>
        <v/>
      </c>
      <c r="I36" s="97" t="str">
        <f>IF(H35="","",VLOOKUP(H35,#REF!,3,FALSE))</f>
        <v/>
      </c>
      <c r="J36" s="2" t="str">
        <f>IF(E35="","",1)</f>
        <v/>
      </c>
    </row>
    <row r="37" spans="2:11" ht="27" hidden="1" customHeight="1">
      <c r="B37" s="98" t="s">
        <v>185</v>
      </c>
      <c r="C37" s="99" t="s">
        <v>186</v>
      </c>
      <c r="D37" s="100"/>
      <c r="E37" s="101" t="str">
        <f>IF(D37="","",VLOOKUP(D37,#REF!,2,FALSE))</f>
        <v/>
      </c>
      <c r="F37" s="102"/>
      <c r="G37" s="101" t="str">
        <f>IF(F37="","",VLOOKUP(F37,#REF!,2,FALSE))</f>
        <v/>
      </c>
      <c r="H37" s="102"/>
      <c r="I37" s="103" t="str">
        <f>IF(H37="","",VLOOKUP(H37,#REF!,2,FALSE))</f>
        <v/>
      </c>
    </row>
    <row r="38" spans="2:11" ht="27.75" hidden="1" customHeight="1" thickBot="1">
      <c r="B38" s="104"/>
      <c r="C38" s="105">
        <v>33418</v>
      </c>
      <c r="D38" s="106" t="str">
        <f>IF(D37="","",VLOOKUP(D37,#REF!,4,FALSE))</f>
        <v/>
      </c>
      <c r="E38" s="107" t="str">
        <f>IF(D37="","",VLOOKUP(D37,#REF!,3,FALSE))</f>
        <v/>
      </c>
      <c r="F38" s="108" t="str">
        <f>IF(F37="","",VLOOKUP(F37,#REF!,4,FALSE))</f>
        <v/>
      </c>
      <c r="G38" s="107" t="str">
        <f>IF(F37="","",VLOOKUP(F37,#REF!,3,FALSE))</f>
        <v/>
      </c>
      <c r="H38" s="108" t="str">
        <f>IF(H37="","",VLOOKUP(H37,#REF!,4,FALSE))</f>
        <v/>
      </c>
      <c r="I38" s="109" t="str">
        <f>IF(H37="","",VLOOKUP(H37,#REF!,3,FALSE))</f>
        <v/>
      </c>
    </row>
    <row r="39" spans="2:11" ht="6" hidden="1" customHeight="1" thickBot="1"/>
    <row r="40" spans="2:11" ht="27" hidden="1" customHeight="1">
      <c r="B40" s="69" t="s">
        <v>180</v>
      </c>
      <c r="C40" s="70" t="s">
        <v>181</v>
      </c>
      <c r="D40" s="90"/>
      <c r="E40" s="91" t="str">
        <f>IF(D40="","",VLOOKUP(D40,#REF!,2,FALSE))</f>
        <v/>
      </c>
      <c r="F40" s="92"/>
      <c r="G40" s="91" t="str">
        <f>IF(F40="","",VLOOKUP(F40,#REF!,2,FALSE))</f>
        <v/>
      </c>
      <c r="H40" s="92"/>
      <c r="I40" s="93" t="str">
        <f>IF(H40="","",VLOOKUP(H40,#REF!,2,FALSE))</f>
        <v/>
      </c>
      <c r="K40" s="1">
        <f>COUNTA(D40,F40,H40,D42,F42,H42)</f>
        <v>0</v>
      </c>
    </row>
    <row r="41" spans="2:11" ht="27" hidden="1" customHeight="1" thickBot="1">
      <c r="B41" s="73" t="s">
        <v>46</v>
      </c>
      <c r="C41" s="74" t="s">
        <v>182</v>
      </c>
      <c r="D41" s="94" t="str">
        <f>IF(D40="","",VLOOKUP(D40,#REF!,4,FALSE))</f>
        <v/>
      </c>
      <c r="E41" s="95" t="str">
        <f>IF(D40="","",VLOOKUP(D40,#REF!,3,FALSE))</f>
        <v/>
      </c>
      <c r="F41" s="96" t="str">
        <f>IF(F40="","",VLOOKUP(F40,#REF!,4,FALSE))</f>
        <v/>
      </c>
      <c r="G41" s="95" t="str">
        <f>IF(F40="","",VLOOKUP(F40,#REF!,3,FALSE))</f>
        <v/>
      </c>
      <c r="H41" s="96" t="str">
        <f>IF(H40="","",VLOOKUP(H40,#REF!,4,FALSE))</f>
        <v/>
      </c>
      <c r="I41" s="97" t="str">
        <f>IF(H40="","",VLOOKUP(H40,#REF!,3,FALSE))</f>
        <v/>
      </c>
      <c r="J41" s="2" t="str">
        <f>IF(E40="","",1)</f>
        <v/>
      </c>
    </row>
    <row r="42" spans="2:11" ht="27" hidden="1" customHeight="1">
      <c r="B42" s="98" t="s">
        <v>185</v>
      </c>
      <c r="C42" s="99" t="s">
        <v>186</v>
      </c>
      <c r="D42" s="100"/>
      <c r="E42" s="101" t="str">
        <f>IF(D42="","",VLOOKUP(D42,#REF!,2,FALSE))</f>
        <v/>
      </c>
      <c r="F42" s="102"/>
      <c r="G42" s="101" t="str">
        <f>IF(F42="","",VLOOKUP(F42,#REF!,2,FALSE))</f>
        <v/>
      </c>
      <c r="H42" s="102"/>
      <c r="I42" s="103" t="str">
        <f>IF(H42="","",VLOOKUP(H42,#REF!,2,FALSE))</f>
        <v/>
      </c>
    </row>
    <row r="43" spans="2:11" ht="27.75" hidden="1" customHeight="1" thickBot="1">
      <c r="B43" s="104"/>
      <c r="C43" s="105">
        <v>5139</v>
      </c>
      <c r="D43" s="106" t="str">
        <f>IF(D42="","",VLOOKUP(D42,#REF!,4,FALSE))</f>
        <v/>
      </c>
      <c r="E43" s="107" t="str">
        <f>IF(D42="","",VLOOKUP(D42,#REF!,3,FALSE))</f>
        <v/>
      </c>
      <c r="F43" s="108" t="str">
        <f>IF(F42="","",VLOOKUP(F42,#REF!,4,FALSE))</f>
        <v/>
      </c>
      <c r="G43" s="107" t="str">
        <f>IF(F42="","",VLOOKUP(F42,#REF!,3,FALSE))</f>
        <v/>
      </c>
      <c r="H43" s="108" t="str">
        <f>IF(H42="","",VLOOKUP(H42,#REF!,4,FALSE))</f>
        <v/>
      </c>
      <c r="I43" s="109" t="str">
        <f>IF(H42="","",VLOOKUP(H42,#REF!,3,FALSE))</f>
        <v/>
      </c>
    </row>
    <row r="44" spans="2:11" ht="6" hidden="1" customHeight="1" thickBot="1"/>
    <row r="45" spans="2:11" ht="27" hidden="1" customHeight="1">
      <c r="B45" s="69" t="s">
        <v>180</v>
      </c>
      <c r="C45" s="70" t="s">
        <v>181</v>
      </c>
      <c r="D45" s="90"/>
      <c r="E45" s="91" t="str">
        <f>IF(D45="","",VLOOKUP(D45,#REF!,2,FALSE))</f>
        <v/>
      </c>
      <c r="F45" s="92"/>
      <c r="G45" s="91" t="str">
        <f>IF(F45="","",VLOOKUP(F45,#REF!,2,FALSE))</f>
        <v/>
      </c>
      <c r="H45" s="92"/>
      <c r="I45" s="93" t="str">
        <f>IF(H45="","",VLOOKUP(H45,#REF!,2,FALSE))</f>
        <v/>
      </c>
      <c r="K45" s="1">
        <f>COUNTA(D45,F45,H45,D47,F47,H47)</f>
        <v>0</v>
      </c>
    </row>
    <row r="46" spans="2:11" ht="27" hidden="1" customHeight="1" thickBot="1">
      <c r="B46" s="73" t="s">
        <v>46</v>
      </c>
      <c r="C46" s="74" t="s">
        <v>184</v>
      </c>
      <c r="D46" s="94" t="str">
        <f>IF(D45="","",VLOOKUP(D45,#REF!,4,FALSE))</f>
        <v/>
      </c>
      <c r="E46" s="95" t="str">
        <f>IF(D45="","",VLOOKUP(D45,#REF!,3,FALSE))</f>
        <v/>
      </c>
      <c r="F46" s="96" t="str">
        <f>IF(F45="","",VLOOKUP(F45,#REF!,4,FALSE))</f>
        <v/>
      </c>
      <c r="G46" s="95" t="str">
        <f>IF(F45="","",VLOOKUP(F45,#REF!,3,FALSE))</f>
        <v/>
      </c>
      <c r="H46" s="96" t="str">
        <f>IF(H45="","",VLOOKUP(H45,#REF!,4,FALSE))</f>
        <v/>
      </c>
      <c r="I46" s="97" t="str">
        <f>IF(H45="","",VLOOKUP(H45,#REF!,3,FALSE))</f>
        <v/>
      </c>
      <c r="J46" s="2" t="str">
        <f>IF(E45="","",1)</f>
        <v/>
      </c>
    </row>
    <row r="47" spans="2:11" ht="27" hidden="1" customHeight="1">
      <c r="B47" s="98" t="s">
        <v>185</v>
      </c>
      <c r="C47" s="99" t="s">
        <v>186</v>
      </c>
      <c r="D47" s="100"/>
      <c r="E47" s="101" t="str">
        <f>IF(D47="","",VLOOKUP(D47,#REF!,2,FALSE))</f>
        <v/>
      </c>
      <c r="F47" s="102"/>
      <c r="G47" s="101" t="str">
        <f>IF(F47="","",VLOOKUP(F47,#REF!,2,FALSE))</f>
        <v/>
      </c>
      <c r="H47" s="102"/>
      <c r="I47" s="103" t="str">
        <f>IF(H47="","",VLOOKUP(H47,#REF!,2,FALSE))</f>
        <v/>
      </c>
    </row>
    <row r="48" spans="2:11" ht="27.75" hidden="1" customHeight="1" thickBot="1">
      <c r="B48" s="104"/>
      <c r="C48" s="105">
        <v>40874</v>
      </c>
      <c r="D48" s="106" t="str">
        <f>IF(D47="","",VLOOKUP(D47,#REF!,4,FALSE))</f>
        <v/>
      </c>
      <c r="E48" s="107" t="str">
        <f>IF(D47="","",VLOOKUP(D47,#REF!,3,FALSE))</f>
        <v/>
      </c>
      <c r="F48" s="108" t="str">
        <f>IF(F47="","",VLOOKUP(F47,#REF!,4,FALSE))</f>
        <v/>
      </c>
      <c r="G48" s="107" t="str">
        <f>IF(F47="","",VLOOKUP(F47,#REF!,3,FALSE))</f>
        <v/>
      </c>
      <c r="H48" s="108" t="str">
        <f>IF(H47="","",VLOOKUP(H47,#REF!,4,FALSE))</f>
        <v/>
      </c>
      <c r="I48" s="109" t="str">
        <f>IF(H47="","",VLOOKUP(H47,#REF!,3,FALSE))</f>
        <v/>
      </c>
    </row>
    <row r="49" spans="2:11" ht="6" hidden="1" customHeight="1" thickBot="1"/>
    <row r="50" spans="2:11" ht="27" hidden="1" customHeight="1">
      <c r="B50" s="69" t="s">
        <v>180</v>
      </c>
      <c r="C50" s="70" t="s">
        <v>181</v>
      </c>
      <c r="D50" s="90"/>
      <c r="E50" s="91" t="str">
        <f>IF(D50="","",VLOOKUP(D50,#REF!,2,FALSE))</f>
        <v/>
      </c>
      <c r="F50" s="92"/>
      <c r="G50" s="91" t="str">
        <f>IF(F50="","",VLOOKUP(F50,#REF!,2,FALSE))</f>
        <v/>
      </c>
      <c r="H50" s="92"/>
      <c r="I50" s="93" t="str">
        <f>IF(H50="","",VLOOKUP(H50,#REF!,2,FALSE))</f>
        <v/>
      </c>
      <c r="K50" s="1">
        <f>COUNTA(D50,F50,H50,D52,F52,H52)</f>
        <v>0</v>
      </c>
    </row>
    <row r="51" spans="2:11" ht="27" hidden="1" customHeight="1" thickBot="1">
      <c r="B51" s="73" t="s">
        <v>45</v>
      </c>
      <c r="C51" s="74" t="s">
        <v>182</v>
      </c>
      <c r="D51" s="94" t="str">
        <f>IF(D50="","",VLOOKUP(D50,#REF!,4,FALSE))</f>
        <v/>
      </c>
      <c r="E51" s="95" t="str">
        <f>IF(D50="","",VLOOKUP(D50,#REF!,3,FALSE))</f>
        <v/>
      </c>
      <c r="F51" s="96" t="str">
        <f>IF(F50="","",VLOOKUP(F50,#REF!,4,FALSE))</f>
        <v/>
      </c>
      <c r="G51" s="95" t="str">
        <f>IF(F50="","",VLOOKUP(F50,#REF!,3,FALSE))</f>
        <v/>
      </c>
      <c r="H51" s="96" t="str">
        <f>IF(H50="","",VLOOKUP(H50,#REF!,4,FALSE))</f>
        <v/>
      </c>
      <c r="I51" s="97" t="str">
        <f>IF(H50="","",VLOOKUP(H50,#REF!,3,FALSE))</f>
        <v/>
      </c>
      <c r="J51" s="2" t="str">
        <f>IF(E50="","",1)</f>
        <v/>
      </c>
    </row>
    <row r="52" spans="2:11" ht="27" hidden="1" customHeight="1">
      <c r="B52" s="98" t="s">
        <v>185</v>
      </c>
      <c r="C52" s="99" t="s">
        <v>186</v>
      </c>
      <c r="D52" s="100"/>
      <c r="E52" s="101" t="str">
        <f>IF(D52="","",VLOOKUP(D52,#REF!,2,FALSE))</f>
        <v/>
      </c>
      <c r="F52" s="102"/>
      <c r="G52" s="101" t="str">
        <f>IF(F52="","",VLOOKUP(F52,#REF!,2,FALSE))</f>
        <v/>
      </c>
      <c r="H52" s="102"/>
      <c r="I52" s="103" t="str">
        <f>IF(H52="","",VLOOKUP(H52,#REF!,2,FALSE))</f>
        <v/>
      </c>
    </row>
    <row r="53" spans="2:11" ht="27.75" hidden="1" customHeight="1" thickBot="1">
      <c r="B53" s="104"/>
      <c r="C53" s="105">
        <v>4539</v>
      </c>
      <c r="D53" s="106" t="str">
        <f>IF(D52="","",VLOOKUP(D52,#REF!,4,FALSE))</f>
        <v/>
      </c>
      <c r="E53" s="107" t="str">
        <f>IF(D52="","",VLOOKUP(D52,#REF!,3,FALSE))</f>
        <v/>
      </c>
      <c r="F53" s="108" t="str">
        <f>IF(F52="","",VLOOKUP(F52,#REF!,4,FALSE))</f>
        <v/>
      </c>
      <c r="G53" s="107" t="str">
        <f>IF(F52="","",VLOOKUP(F52,#REF!,3,FALSE))</f>
        <v/>
      </c>
      <c r="H53" s="108" t="str">
        <f>IF(H52="","",VLOOKUP(H52,#REF!,4,FALSE))</f>
        <v/>
      </c>
      <c r="I53" s="109" t="str">
        <f>IF(H52="","",VLOOKUP(H52,#REF!,3,FALSE))</f>
        <v/>
      </c>
    </row>
    <row r="54" spans="2:11" ht="6" hidden="1" customHeight="1" thickBot="1"/>
    <row r="55" spans="2:11" ht="27" hidden="1" customHeight="1">
      <c r="B55" s="69" t="s">
        <v>180</v>
      </c>
      <c r="C55" s="70" t="s">
        <v>181</v>
      </c>
      <c r="D55" s="90"/>
      <c r="E55" s="91" t="str">
        <f>IF(D55="","",VLOOKUP(D55,#REF!,2,FALSE))</f>
        <v/>
      </c>
      <c r="F55" s="92"/>
      <c r="G55" s="91" t="str">
        <f>IF(F55="","",VLOOKUP(F55,#REF!,2,FALSE))</f>
        <v/>
      </c>
      <c r="H55" s="92"/>
      <c r="I55" s="93" t="str">
        <f>IF(H55="","",VLOOKUP(H55,#REF!,2,FALSE))</f>
        <v/>
      </c>
      <c r="K55" s="1">
        <f>COUNTA(D55,F55,H55,D57,F57,H57)</f>
        <v>0</v>
      </c>
    </row>
    <row r="56" spans="2:11" ht="27" hidden="1" customHeight="1" thickBot="1">
      <c r="B56" s="73" t="s">
        <v>45</v>
      </c>
      <c r="C56" s="74" t="s">
        <v>184</v>
      </c>
      <c r="D56" s="94" t="str">
        <f>IF(D55="","",VLOOKUP(D55,#REF!,4,FALSE))</f>
        <v/>
      </c>
      <c r="E56" s="95" t="str">
        <f>IF(D55="","",VLOOKUP(D55,#REF!,3,FALSE))</f>
        <v/>
      </c>
      <c r="F56" s="96" t="str">
        <f>IF(F55="","",VLOOKUP(F55,#REF!,4,FALSE))</f>
        <v/>
      </c>
      <c r="G56" s="95" t="str">
        <f>IF(F55="","",VLOOKUP(F55,#REF!,3,FALSE))</f>
        <v/>
      </c>
      <c r="H56" s="96" t="str">
        <f>IF(H55="","",VLOOKUP(H55,#REF!,4,FALSE))</f>
        <v/>
      </c>
      <c r="I56" s="97" t="str">
        <f>IF(H55="","",VLOOKUP(H55,#REF!,3,FALSE))</f>
        <v/>
      </c>
      <c r="J56" s="2" t="str">
        <f>IF(E55="","",1)</f>
        <v/>
      </c>
    </row>
    <row r="57" spans="2:11" ht="27" hidden="1" customHeight="1">
      <c r="B57" s="98" t="s">
        <v>185</v>
      </c>
      <c r="C57" s="99" t="s">
        <v>186</v>
      </c>
      <c r="D57" s="100"/>
      <c r="E57" s="101" t="str">
        <f>IF(D57="","",VLOOKUP(D57,#REF!,2,FALSE))</f>
        <v/>
      </c>
      <c r="F57" s="102"/>
      <c r="G57" s="101" t="str">
        <f>IF(F57="","",VLOOKUP(F57,#REF!,2,FALSE))</f>
        <v/>
      </c>
      <c r="H57" s="102"/>
      <c r="I57" s="103" t="str">
        <f>IF(H57="","",VLOOKUP(H57,#REF!,2,FALSE))</f>
        <v/>
      </c>
    </row>
    <row r="58" spans="2:11" ht="27.75" hidden="1" customHeight="1" thickBot="1">
      <c r="B58" s="104"/>
      <c r="C58" s="105">
        <v>33418</v>
      </c>
      <c r="D58" s="106" t="str">
        <f>IF(D57="","",VLOOKUP(D57,#REF!,4,FALSE))</f>
        <v/>
      </c>
      <c r="E58" s="107" t="str">
        <f>IF(D57="","",VLOOKUP(D57,#REF!,3,FALSE))</f>
        <v/>
      </c>
      <c r="F58" s="108" t="str">
        <f>IF(F57="","",VLOOKUP(F57,#REF!,4,FALSE))</f>
        <v/>
      </c>
      <c r="G58" s="107" t="str">
        <f>IF(F57="","",VLOOKUP(F57,#REF!,3,FALSE))</f>
        <v/>
      </c>
      <c r="H58" s="108" t="str">
        <f>IF(H57="","",VLOOKUP(H57,#REF!,4,FALSE))</f>
        <v/>
      </c>
      <c r="I58" s="109" t="str">
        <f>IF(H57="","",VLOOKUP(H57,#REF!,3,FALSE))</f>
        <v/>
      </c>
    </row>
    <row r="59" spans="2:11" ht="6" hidden="1" customHeight="1" thickBot="1"/>
    <row r="60" spans="2:11" ht="27" hidden="1" customHeight="1">
      <c r="B60" s="69" t="s">
        <v>180</v>
      </c>
      <c r="C60" s="70" t="s">
        <v>181</v>
      </c>
      <c r="D60" s="90"/>
      <c r="E60" s="91" t="str">
        <f>IF(D60="","",VLOOKUP(D60,#REF!,2,FALSE))</f>
        <v/>
      </c>
      <c r="F60" s="92"/>
      <c r="G60" s="91" t="str">
        <f>IF(F60="","",VLOOKUP(F60,#REF!,2,FALSE))</f>
        <v/>
      </c>
      <c r="H60" s="92"/>
      <c r="I60" s="93" t="str">
        <f>IF(H60="","",VLOOKUP(H60,#REF!,2,FALSE))</f>
        <v/>
      </c>
      <c r="K60" s="1">
        <f>COUNTA(D60,F60,H60,D62,F62,H62)</f>
        <v>0</v>
      </c>
    </row>
    <row r="61" spans="2:11" ht="27" hidden="1" customHeight="1" thickBot="1">
      <c r="B61" s="73" t="s">
        <v>46</v>
      </c>
      <c r="C61" s="74" t="s">
        <v>182</v>
      </c>
      <c r="D61" s="94" t="str">
        <f>IF(D60="","",VLOOKUP(D60,#REF!,4,FALSE))</f>
        <v/>
      </c>
      <c r="E61" s="95" t="str">
        <f>IF(D60="","",VLOOKUP(D60,#REF!,3,FALSE))</f>
        <v/>
      </c>
      <c r="F61" s="96" t="str">
        <f>IF(F60="","",VLOOKUP(F60,#REF!,4,FALSE))</f>
        <v/>
      </c>
      <c r="G61" s="95" t="str">
        <f>IF(F60="","",VLOOKUP(F60,#REF!,3,FALSE))</f>
        <v/>
      </c>
      <c r="H61" s="96" t="str">
        <f>IF(H60="","",VLOOKUP(H60,#REF!,4,FALSE))</f>
        <v/>
      </c>
      <c r="I61" s="97" t="str">
        <f>IF(H60="","",VLOOKUP(H60,#REF!,3,FALSE))</f>
        <v/>
      </c>
      <c r="J61" s="2" t="str">
        <f>IF(E60="","",1)</f>
        <v/>
      </c>
    </row>
    <row r="62" spans="2:11" ht="27" hidden="1" customHeight="1">
      <c r="B62" s="98" t="s">
        <v>185</v>
      </c>
      <c r="C62" s="99" t="s">
        <v>186</v>
      </c>
      <c r="D62" s="100"/>
      <c r="E62" s="101" t="str">
        <f>IF(D62="","",VLOOKUP(D62,#REF!,2,FALSE))</f>
        <v/>
      </c>
      <c r="F62" s="102"/>
      <c r="G62" s="101" t="str">
        <f>IF(F62="","",VLOOKUP(F62,#REF!,2,FALSE))</f>
        <v/>
      </c>
      <c r="H62" s="102"/>
      <c r="I62" s="103" t="str">
        <f>IF(H62="","",VLOOKUP(H62,#REF!,2,FALSE))</f>
        <v/>
      </c>
    </row>
    <row r="63" spans="2:11" ht="27.75" hidden="1" customHeight="1" thickBot="1">
      <c r="B63" s="104"/>
      <c r="C63" s="105">
        <v>5139</v>
      </c>
      <c r="D63" s="106" t="str">
        <f>IF(D62="","",VLOOKUP(D62,#REF!,4,FALSE))</f>
        <v/>
      </c>
      <c r="E63" s="107" t="str">
        <f>IF(D62="","",VLOOKUP(D62,#REF!,3,FALSE))</f>
        <v/>
      </c>
      <c r="F63" s="108" t="str">
        <f>IF(F62="","",VLOOKUP(F62,#REF!,4,FALSE))</f>
        <v/>
      </c>
      <c r="G63" s="107" t="str">
        <f>IF(F62="","",VLOOKUP(F62,#REF!,3,FALSE))</f>
        <v/>
      </c>
      <c r="H63" s="108" t="str">
        <f>IF(H62="","",VLOOKUP(H62,#REF!,4,FALSE))</f>
        <v/>
      </c>
      <c r="I63" s="109" t="str">
        <f>IF(H62="","",VLOOKUP(H62,#REF!,3,FALSE))</f>
        <v/>
      </c>
    </row>
    <row r="64" spans="2:11" ht="6" hidden="1" customHeight="1" thickBot="1"/>
    <row r="65" spans="2:11" ht="27" hidden="1" customHeight="1">
      <c r="B65" s="69" t="s">
        <v>180</v>
      </c>
      <c r="C65" s="70" t="s">
        <v>181</v>
      </c>
      <c r="D65" s="90"/>
      <c r="E65" s="91" t="str">
        <f>IF(D65="","",VLOOKUP(D65,#REF!,2,FALSE))</f>
        <v/>
      </c>
      <c r="F65" s="92"/>
      <c r="G65" s="91" t="str">
        <f>IF(F65="","",VLOOKUP(F65,#REF!,2,FALSE))</f>
        <v/>
      </c>
      <c r="H65" s="92"/>
      <c r="I65" s="93" t="str">
        <f>IF(H65="","",VLOOKUP(H65,#REF!,2,FALSE))</f>
        <v/>
      </c>
      <c r="K65" s="1">
        <f>COUNTA(D65,F65,H65,D67,F67,H67)</f>
        <v>0</v>
      </c>
    </row>
    <row r="66" spans="2:11" ht="27" hidden="1" customHeight="1" thickBot="1">
      <c r="B66" s="73" t="s">
        <v>46</v>
      </c>
      <c r="C66" s="74" t="s">
        <v>184</v>
      </c>
      <c r="D66" s="94" t="str">
        <f>IF(D65="","",VLOOKUP(D65,#REF!,4,FALSE))</f>
        <v/>
      </c>
      <c r="E66" s="95" t="str">
        <f>IF(D65="","",VLOOKUP(D65,#REF!,3,FALSE))</f>
        <v/>
      </c>
      <c r="F66" s="96" t="str">
        <f>IF(F65="","",VLOOKUP(F65,#REF!,4,FALSE))</f>
        <v/>
      </c>
      <c r="G66" s="95" t="str">
        <f>IF(F65="","",VLOOKUP(F65,#REF!,3,FALSE))</f>
        <v/>
      </c>
      <c r="H66" s="96" t="str">
        <f>IF(H65="","",VLOOKUP(H65,#REF!,4,FALSE))</f>
        <v/>
      </c>
      <c r="I66" s="97" t="str">
        <f>IF(H65="","",VLOOKUP(H65,#REF!,3,FALSE))</f>
        <v/>
      </c>
      <c r="J66" s="2" t="str">
        <f>IF(E65="","",1)</f>
        <v/>
      </c>
    </row>
    <row r="67" spans="2:11" ht="27" hidden="1" customHeight="1">
      <c r="B67" s="98" t="s">
        <v>185</v>
      </c>
      <c r="C67" s="99" t="s">
        <v>186</v>
      </c>
      <c r="D67" s="100"/>
      <c r="E67" s="101" t="str">
        <f>IF(D67="","",VLOOKUP(D67,#REF!,2,FALSE))</f>
        <v/>
      </c>
      <c r="F67" s="102"/>
      <c r="G67" s="101" t="str">
        <f>IF(F67="","",VLOOKUP(F67,#REF!,2,FALSE))</f>
        <v/>
      </c>
      <c r="H67" s="102"/>
      <c r="I67" s="103" t="str">
        <f>IF(H67="","",VLOOKUP(H67,#REF!,2,FALSE))</f>
        <v/>
      </c>
    </row>
    <row r="68" spans="2:11" ht="27.75" hidden="1" customHeight="1" thickBot="1">
      <c r="B68" s="104"/>
      <c r="C68" s="105">
        <v>40874</v>
      </c>
      <c r="D68" s="106" t="str">
        <f>IF(D67="","",VLOOKUP(D67,#REF!,4,FALSE))</f>
        <v/>
      </c>
      <c r="E68" s="107" t="str">
        <f>IF(D67="","",VLOOKUP(D67,#REF!,3,FALSE))</f>
        <v/>
      </c>
      <c r="F68" s="108" t="str">
        <f>IF(F67="","",VLOOKUP(F67,#REF!,4,FALSE))</f>
        <v/>
      </c>
      <c r="G68" s="107" t="str">
        <f>IF(F67="","",VLOOKUP(F67,#REF!,3,FALSE))</f>
        <v/>
      </c>
      <c r="H68" s="108" t="str">
        <f>IF(H67="","",VLOOKUP(H67,#REF!,4,FALSE))</f>
        <v/>
      </c>
      <c r="I68" s="109" t="str">
        <f>IF(H67="","",VLOOKUP(H67,#REF!,3,FALSE))</f>
        <v/>
      </c>
    </row>
  </sheetData>
  <sheetProtection algorithmName="SHA-512" hashValue="inHM24sh0aGmFGtYOqyx2KTEcZSTajL5zUVhTImvnqYr8YFIPQzwxUB/E/0q/dKPyZNW+nWq8CdBDqJQ3q2wNQ==" saltValue="QpgXddpRaAjcPGzLu4HDAw==" spinCount="100000" sheet="1"/>
  <mergeCells count="4">
    <mergeCell ref="B1:F1"/>
    <mergeCell ref="H1:I1"/>
    <mergeCell ref="E5:F5"/>
    <mergeCell ref="E6:F6"/>
  </mergeCells>
  <phoneticPr fontId="1"/>
  <conditionalFormatting sqref="B11 B16 B21 B26 B31 B36 B41 B46 B51 B56 B61 B66">
    <cfRule type="containsText" dxfId="1" priority="1" stopIfTrue="1" operator="containsText" text="女">
      <formula>NOT(ISERROR(SEARCH("女",B11)))</formula>
    </cfRule>
    <cfRule type="containsText" dxfId="0" priority="2" stopIfTrue="1" operator="containsText" text="男">
      <formula>NOT(ISERROR(SEARCH("男",B11)))</formula>
    </cfRule>
  </conditionalFormatting>
  <dataValidations disablePrompts="1" count="3">
    <dataValidation imeMode="halfKatakana" showInputMessage="1" showErrorMessage="1" sqref="E51 I51 E31 I31 G31 E33 G33 G51 E53 G53 E36 I36 G36 E38 G38 E41 I41 G41 E43 G43 E46 I46 G46 E48 G48 E56 I56 G56 E58 G58 E61 I61 G61 E63 G63 E66 I66 G66 E68 G68" xr:uid="{00000000-0002-0000-0200-000000000000}"/>
    <dataValidation type="whole" allowBlank="1" showInputMessage="1" showErrorMessage="1" sqref="C53 C33 C38 C43 C48 C58 C63 C68" xr:uid="{00000000-0002-0000-0200-000001000000}">
      <formula1>1111</formula1>
      <formula2>999999</formula2>
    </dataValidation>
    <dataValidation type="list" allowBlank="1" showInputMessage="1" showErrorMessage="1" sqref="B53 B68 B63 B58 B48 B43 B38 B33 D68 F48 H48 H46 F46 D43 F43 H43 H41 F41 D38 F38 H38 H36 F36 F68 H68 H66 F66 D63 F63 H63 H61 F61 D58 F58 H58 H56 F56 D53 D33 F33 H31 F31 F53 H51 D48 F51 B51:D51 B66:D66 B61:D61 B56:D56 B46:D46 B41:D41 B36:D36 B31:D31" xr:uid="{00000000-0002-0000-0200-000002000000}">
      <formula1>#REF!</formula1>
    </dataValidation>
  </dataValidations>
  <printOptions horizontalCentered="1"/>
  <pageMargins left="0.59055118110236227" right="0.59055118110236227" top="0.59055118110236227" bottom="0.78740157480314965" header="0" footer="0"/>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個人種目申込一覧表</vt:lpstr>
      <vt:lpstr>リレー申込票</vt:lpstr>
      <vt:lpstr>リレー申込票!Print_Area</vt:lpstr>
      <vt:lpstr>個人種目申込一覧表!Print_Area</vt:lpstr>
      <vt:lpstr>個人種目申込一覧表!女子</vt:lpstr>
      <vt:lpstr>個人種目申込一覧表!男子</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芳男 三代澤</cp:lastModifiedBy>
  <cp:revision/>
  <cp:lastPrinted>2026-03-31T00:53:59Z</cp:lastPrinted>
  <dcterms:created xsi:type="dcterms:W3CDTF">2009-03-04T01:02:54Z</dcterms:created>
  <dcterms:modified xsi:type="dcterms:W3CDTF">2026-03-31T00:55:45Z</dcterms:modified>
  <cp:category/>
  <cp:contentStatus/>
</cp:coreProperties>
</file>