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40" windowWidth="15480" windowHeight="5055" activeTab="1"/>
  </bookViews>
  <sheets>
    <sheet name="使用方法" sheetId="1" r:id="rId1"/>
    <sheet name="個人種目申込一覧表" sheetId="2" r:id="rId2"/>
    <sheet name="四種競技詳細記入表" sheetId="3" r:id="rId3"/>
    <sheet name="学校コード一覧" sheetId="4" r:id="rId4"/>
    <sheet name="学校長押印　印刷用" sheetId="5" r:id="rId5"/>
    <sheet name="男子四種計算" sheetId="6" r:id="rId6"/>
    <sheet name="女子四種計算" sheetId="7" r:id="rId7"/>
  </sheets>
  <externalReferences>
    <externalReference r:id="rId10"/>
  </externalReferences>
  <definedNames>
    <definedName name="_xlnm.Print_Area" localSheetId="4">'学校長押印　印刷用'!$B$1:$I$114</definedName>
    <definedName name="_xlnm.Print_Area" localSheetId="1">'個人種目申込一覧表'!$A$1:$I$114</definedName>
    <definedName name="_xlnm.Print_Area" localSheetId="6">'女子四種計算'!$B$2:$R$43</definedName>
    <definedName name="_xlnm.Print_Area" localSheetId="5">'男子四種計算'!$B$2:$Q$43</definedName>
    <definedName name="_xlnm.Print_Titles" localSheetId="4">'学校長押印　印刷用'!$1:$4</definedName>
    <definedName name="_xlnm.Print_Titles" localSheetId="1">'個人種目申込一覧表'!$1:$4</definedName>
    <definedName name="Z_2873C594_7C9B_44AC_ACE8_D43C7A96641C_.wvu.Cols" localSheetId="1" hidden="1">'個人種目申込一覧表'!$K:$O</definedName>
    <definedName name="Z_2873C594_7C9B_44AC_ACE8_D43C7A96641C_.wvu.PrintArea" localSheetId="4" hidden="1">'学校長押印　印刷用'!$B$1:$I$114</definedName>
    <definedName name="Z_2873C594_7C9B_44AC_ACE8_D43C7A96641C_.wvu.PrintArea" localSheetId="1" hidden="1">'個人種目申込一覧表'!$A$1:$I$114</definedName>
    <definedName name="Z_2873C594_7C9B_44AC_ACE8_D43C7A96641C_.wvu.PrintTitles" localSheetId="4" hidden="1">'学校長押印　印刷用'!$1:$4</definedName>
    <definedName name="Z_2873C594_7C9B_44AC_ACE8_D43C7A96641C_.wvu.PrintTitles" localSheetId="1" hidden="1">'個人種目申込一覧表'!$1:$4</definedName>
    <definedName name="Z_2873C594_7C9B_44AC_ACE8_D43C7A96641C_.wvu.Rows" localSheetId="4" hidden="1">'学校長押印　印刷用'!$13:$14</definedName>
    <definedName name="女子" localSheetId="4">'学校長押印　印刷用'!#REF!</definedName>
    <definedName name="女子" localSheetId="1">'個人種目申込一覧表'!$L$16</definedName>
    <definedName name="性">'[1]個人種目申込一覧表'!$R$12:$U$12</definedName>
    <definedName name="男子" localSheetId="4">'学校長押印　印刷用'!#REF!</definedName>
    <definedName name="男子" localSheetId="1">'個人種目申込一覧表'!$K$16</definedName>
  </definedNames>
  <calcPr fullCalcOnLoad="1"/>
</workbook>
</file>

<file path=xl/comments6.xml><?xml version="1.0" encoding="utf-8"?>
<comments xmlns="http://schemas.openxmlformats.org/spreadsheetml/2006/main">
  <authors>
    <author>永田　勝久</author>
  </authors>
  <commentList>
    <comment ref="B4" authorId="0">
      <text>
        <r>
          <rPr>
            <sz val="9"/>
            <rFont val="ＭＳ Ｐゴシック"/>
            <family val="3"/>
          </rPr>
          <t xml:space="preserve">仮順を値貼付し同点の場合は正式順位に
して下さい。
</t>
        </r>
      </text>
    </comment>
    <comment ref="C4" authorId="0">
      <text>
        <r>
          <rPr>
            <sz val="9"/>
            <rFont val="ＭＳ Ｐゴシック"/>
            <family val="3"/>
          </rPr>
          <t xml:space="preserve">ｾﾞｯｹﾝﾅﾝﾊﾞｰを入力して下さい。
</t>
        </r>
      </text>
    </comment>
    <comment ref="D4" authorId="0">
      <text>
        <r>
          <rPr>
            <sz val="9"/>
            <rFont val="ＭＳ Ｐゴシック"/>
            <family val="3"/>
          </rPr>
          <t xml:space="preserve">氏名を入力して下さい。
</t>
        </r>
      </text>
    </comment>
    <comment ref="E4" authorId="0">
      <text>
        <r>
          <rPr>
            <sz val="9"/>
            <rFont val="ＭＳ Ｐゴシック"/>
            <family val="3"/>
          </rPr>
          <t xml:space="preserve">学年を入力して下さい。
</t>
        </r>
      </text>
    </comment>
    <comment ref="F4" authorId="0">
      <text>
        <r>
          <rPr>
            <sz val="9"/>
            <rFont val="ＭＳ Ｐゴシック"/>
            <family val="3"/>
          </rPr>
          <t xml:space="preserve">所属名を入力して下さい。
</t>
        </r>
      </text>
    </comment>
    <comment ref="G4" authorId="0">
      <text>
        <r>
          <rPr>
            <sz val="9"/>
            <rFont val="ＭＳ Ｐゴシック"/>
            <family val="3"/>
          </rPr>
          <t xml:space="preserve">記録を 16.11 のように入力して下さい。
</t>
        </r>
      </text>
    </comment>
    <comment ref="H4" authorId="0">
      <text>
        <r>
          <rPr>
            <sz val="9"/>
            <rFont val="ＭＳ Ｐゴシック"/>
            <family val="3"/>
          </rPr>
          <t xml:space="preserve">風力を +1.8 のように入力して下さい。
</t>
        </r>
      </text>
    </comment>
    <comment ref="J4" authorId="0">
      <text>
        <r>
          <rPr>
            <sz val="9"/>
            <rFont val="ＭＳ Ｐゴシック"/>
            <family val="3"/>
          </rPr>
          <t xml:space="preserve">記録を 10.23 のように入力して下さい。
</t>
        </r>
      </text>
    </comment>
    <comment ref="L4" authorId="0">
      <text>
        <r>
          <rPr>
            <sz val="9"/>
            <rFont val="ＭＳ Ｐゴシック"/>
            <family val="3"/>
          </rPr>
          <t xml:space="preserve">記録を 1.65 のように入力して下さい。
</t>
        </r>
      </text>
    </comment>
    <comment ref="N4" authorId="0">
      <text>
        <r>
          <rPr>
            <sz val="9"/>
            <rFont val="ＭＳ Ｐゴシック"/>
            <family val="3"/>
          </rPr>
          <t xml:space="preserve">記録を 58.22 のように入力して下さい。
</t>
        </r>
      </text>
    </comment>
    <comment ref="Q4" authorId="0">
      <text>
        <r>
          <rPr>
            <sz val="9"/>
            <rFont val="ＭＳ Ｐゴシック"/>
            <family val="3"/>
          </rPr>
          <t xml:space="preserve">途中棄権の場合は、棄権と入力して下さい。
</t>
        </r>
      </text>
    </comment>
  </commentList>
</comments>
</file>

<file path=xl/comments7.xml><?xml version="1.0" encoding="utf-8"?>
<comments xmlns="http://schemas.openxmlformats.org/spreadsheetml/2006/main">
  <authors>
    <author>永田　勝久</author>
  </authors>
  <commentList>
    <comment ref="B4" authorId="0">
      <text>
        <r>
          <rPr>
            <sz val="9"/>
            <rFont val="ＭＳ Ｐゴシック"/>
            <family val="3"/>
          </rPr>
          <t xml:space="preserve">仮順を値貼付し同点の場合は正式順位に
して下さい。
</t>
        </r>
      </text>
    </comment>
    <comment ref="C4" authorId="0">
      <text>
        <r>
          <rPr>
            <sz val="9"/>
            <rFont val="ＭＳ Ｐゴシック"/>
            <family val="3"/>
          </rPr>
          <t xml:space="preserve">ｾﾞｯｹﾝﾅﾝﾊﾞｰを入力して下さい。
</t>
        </r>
      </text>
    </comment>
    <comment ref="D4" authorId="0">
      <text>
        <r>
          <rPr>
            <sz val="9"/>
            <rFont val="ＭＳ Ｐゴシック"/>
            <family val="3"/>
          </rPr>
          <t xml:space="preserve">氏名を入力して下さい。
</t>
        </r>
      </text>
    </comment>
    <comment ref="E4" authorId="0">
      <text>
        <r>
          <rPr>
            <sz val="9"/>
            <rFont val="ＭＳ Ｐゴシック"/>
            <family val="3"/>
          </rPr>
          <t xml:space="preserve">学年を入力して下さい。
</t>
        </r>
      </text>
    </comment>
    <comment ref="F4" authorId="0">
      <text>
        <r>
          <rPr>
            <sz val="9"/>
            <rFont val="ＭＳ Ｐゴシック"/>
            <family val="3"/>
          </rPr>
          <t xml:space="preserve">所属名を入力して下さい。
</t>
        </r>
      </text>
    </comment>
    <comment ref="G4" authorId="0">
      <text>
        <r>
          <rPr>
            <sz val="9"/>
            <rFont val="ＭＳ Ｐゴシック"/>
            <family val="3"/>
          </rPr>
          <t xml:space="preserve">記録を 16.11 のように入力して下さい。
</t>
        </r>
      </text>
    </comment>
    <comment ref="H4" authorId="0">
      <text>
        <r>
          <rPr>
            <sz val="9"/>
            <rFont val="ＭＳ Ｐゴシック"/>
            <family val="3"/>
          </rPr>
          <t xml:space="preserve">風力を +1.8 のように入力して下さい。
</t>
        </r>
      </text>
    </comment>
    <comment ref="J4" authorId="0">
      <text>
        <r>
          <rPr>
            <sz val="9"/>
            <rFont val="ＭＳ Ｐゴシック"/>
            <family val="3"/>
          </rPr>
          <t xml:space="preserve">記録を 1.45 のように入力して下さい。
</t>
        </r>
      </text>
    </comment>
    <comment ref="L4" authorId="0">
      <text>
        <r>
          <rPr>
            <sz val="9"/>
            <rFont val="ＭＳ Ｐゴシック"/>
            <family val="3"/>
          </rPr>
          <t xml:space="preserve">記録を 10.23 のように入力して下さい。
</t>
        </r>
      </text>
    </comment>
    <comment ref="N4" authorId="0">
      <text>
        <r>
          <rPr>
            <sz val="9"/>
            <rFont val="ＭＳ Ｐゴシック"/>
            <family val="3"/>
          </rPr>
          <t xml:space="preserve">記録を 28.22 のように入力して下さい。
</t>
        </r>
      </text>
    </comment>
    <comment ref="O4" authorId="0">
      <text>
        <r>
          <rPr>
            <sz val="9"/>
            <rFont val="ＭＳ Ｐゴシック"/>
            <family val="3"/>
          </rPr>
          <t xml:space="preserve">風力を +1.8 のように入力して下さい。
</t>
        </r>
      </text>
    </comment>
    <comment ref="R4" authorId="0">
      <text>
        <r>
          <rPr>
            <sz val="9"/>
            <rFont val="ＭＳ Ｐゴシック"/>
            <family val="3"/>
          </rPr>
          <t xml:space="preserve">途中棄権の場合は、棄権と入力して下さい。
</t>
        </r>
      </text>
    </comment>
  </commentList>
</comments>
</file>

<file path=xl/sharedStrings.xml><?xml version="1.0" encoding="utf-8"?>
<sst xmlns="http://schemas.openxmlformats.org/spreadsheetml/2006/main" count="2106" uniqueCount="1422">
  <si>
    <t>希望部署を記入(複数可・希望に添えない場合もあります。）</t>
  </si>
  <si>
    <t>松本　四郎</t>
  </si>
  <si>
    <t>跳躍・投擲</t>
  </si>
  <si>
    <t>ﾌﾟﾛｸﾞﾗﾑ注文数</t>
  </si>
  <si>
    <t>出場者数+希望数を入力</t>
  </si>
  <si>
    <t>性別
/ｸﾗｽ</t>
  </si>
  <si>
    <t>ﾘｽﾄ選択</t>
  </si>
  <si>
    <t>男子.女子</t>
  </si>
  <si>
    <r>
      <rPr>
        <sz val="11"/>
        <color indexed="10"/>
        <rFont val="ＭＳ Ｐゴシック"/>
        <family val="3"/>
      </rPr>
      <t>中体連登録番号</t>
    </r>
    <r>
      <rPr>
        <sz val="11"/>
        <color theme="1"/>
        <rFont val="Calibri"/>
        <family val="3"/>
      </rPr>
      <t>を入力すること。</t>
    </r>
  </si>
  <si>
    <t>氏名</t>
  </si>
  <si>
    <t>氏名(半角ｶﾅ)</t>
  </si>
  <si>
    <t>学年</t>
  </si>
  <si>
    <t>出場個人種目</t>
  </si>
  <si>
    <t>1年100m</t>
  </si>
  <si>
    <t>性別/ｸﾗｽが選択されていないとﾘｽﾄが表示されません。</t>
  </si>
  <si>
    <t>公認最高記録または目標記録</t>
  </si>
  <si>
    <t>※この記録を参考に組みわけをしますので必ず入力すること</t>
  </si>
  <si>
    <r>
      <t xml:space="preserve">学校コード
</t>
    </r>
    <r>
      <rPr>
        <sz val="8"/>
        <color indexed="10"/>
        <rFont val="ＭＳ Ｐゴシック"/>
        <family val="3"/>
      </rPr>
      <t>(学校コード一覧シート参照）</t>
    </r>
  </si>
  <si>
    <r>
      <t>略称</t>
    </r>
    <r>
      <rPr>
        <sz val="10"/>
        <color indexed="8"/>
        <rFont val="ＭＳ Ｐゴシック"/>
        <family val="3"/>
      </rPr>
      <t>（全角7文字以内）</t>
    </r>
  </si>
  <si>
    <t>申込人数/
個人種目数合計</t>
  </si>
  <si>
    <t>プログラム代合計</t>
  </si>
  <si>
    <t>Ｎｏ．</t>
  </si>
  <si>
    <t>ﾅﾝﾊﾞｰ</t>
  </si>
  <si>
    <t>全角</t>
  </si>
  <si>
    <t>諏訪　花湖</t>
  </si>
  <si>
    <t>半角ｶﾅ</t>
  </si>
  <si>
    <t>ｽﾜ　ﾊﾅｺ</t>
  </si>
  <si>
    <t>氏名欄は、姓と名の間に空白１つ</t>
  </si>
  <si>
    <t>ﾌﾘｶﾞﾅ欄は、姓と名の間に空白１つ</t>
  </si>
  <si>
    <t>1,2,3　から選択</t>
  </si>
  <si>
    <t>○</t>
  </si>
  <si>
    <t>記入例</t>
  </si>
  <si>
    <t>女子</t>
  </si>
  <si>
    <t>略称ｶﾅ（半角）</t>
  </si>
  <si>
    <t>長野　陸子</t>
  </si>
  <si>
    <t>ﾅｶﾞﾉ　ﾘｸｺ</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</si>
  <si>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</si>
  <si>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</si>
  <si>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</si>
  <si>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</si>
  <si>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</si>
  <si>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</si>
  <si>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</si>
  <si>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</si>
  <si>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</si>
  <si>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</si>
  <si>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</si>
  <si>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</si>
  <si>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</si>
  <si>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</si>
  <si>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</si>
  <si>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</si>
  <si>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</si>
  <si>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</si>
  <si>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</si>
  <si>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</si>
  <si>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</si>
  <si>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</si>
  <si>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</si>
  <si>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</si>
  <si>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</si>
  <si>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</si>
  <si>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</si>
  <si>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</si>
  <si>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</si>
  <si>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</si>
  <si>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</si>
  <si>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</si>
  <si>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</si>
  <si>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①原則として、色のセル範囲は入力（選択）必須事項です。必ず記入してください。</t>
  </si>
  <si>
    <t>男子</t>
  </si>
  <si>
    <t>女子</t>
  </si>
  <si>
    <t>四種競技</t>
  </si>
  <si>
    <t>学校名称</t>
  </si>
  <si>
    <t>学校コード</t>
  </si>
  <si>
    <t>学校名</t>
  </si>
  <si>
    <t>略称</t>
  </si>
  <si>
    <t>大地区</t>
  </si>
  <si>
    <t>小地区</t>
  </si>
  <si>
    <t>郵便番号</t>
  </si>
  <si>
    <t>住所</t>
  </si>
  <si>
    <t>電話番号</t>
  </si>
  <si>
    <t>川上村立川上中学校</t>
  </si>
  <si>
    <t>川上</t>
  </si>
  <si>
    <t>東信</t>
  </si>
  <si>
    <t>佐久</t>
  </si>
  <si>
    <t>南佐久郡川上村原33</t>
  </si>
  <si>
    <t>南牧村立南牧中学校</t>
  </si>
  <si>
    <t>南牧</t>
  </si>
  <si>
    <t>南佐久郡南牧村海ノ口1183</t>
  </si>
  <si>
    <t>組合立小海中学校</t>
  </si>
  <si>
    <t>小海</t>
  </si>
  <si>
    <t>南佐久郡小海町小海4144</t>
  </si>
  <si>
    <t>南佐久郡佐久穂町海瀬2714</t>
  </si>
  <si>
    <t>佐久市立臼田中学校</t>
  </si>
  <si>
    <t>臼田</t>
  </si>
  <si>
    <t>佐久市下越286-1</t>
  </si>
  <si>
    <t>佐久市立野沢中学校</t>
  </si>
  <si>
    <t>野沢</t>
  </si>
  <si>
    <t>佐久市野沢315-1</t>
  </si>
  <si>
    <t>佐久市立中込中学校</t>
  </si>
  <si>
    <t>中込</t>
  </si>
  <si>
    <t>佐久市平賀2340</t>
  </si>
  <si>
    <t>佐久市立浅間中学校</t>
  </si>
  <si>
    <t>浅間</t>
  </si>
  <si>
    <t>佐久市岩村田1361</t>
  </si>
  <si>
    <t>佐久市立佐久東中学校</t>
  </si>
  <si>
    <t>佐久東</t>
  </si>
  <si>
    <t>佐久市新子田1396</t>
  </si>
  <si>
    <t>軽井沢町立軽井沢中学校</t>
  </si>
  <si>
    <t>軽井沢</t>
  </si>
  <si>
    <t>北佐久郡軽井沢町2454</t>
  </si>
  <si>
    <t>御代田町立御代田中学校</t>
  </si>
  <si>
    <t>御代田</t>
  </si>
  <si>
    <t>北佐久郡御代田町御代田2718</t>
  </si>
  <si>
    <t>小諸市立小諸東中学校</t>
  </si>
  <si>
    <t>小諸東</t>
  </si>
  <si>
    <t>小諸市加増3-5-1</t>
  </si>
  <si>
    <t>小諸市立芦原中学校</t>
  </si>
  <si>
    <t>芦原</t>
  </si>
  <si>
    <t>東御市立北御牧中学校</t>
  </si>
  <si>
    <t>北御牧</t>
  </si>
  <si>
    <t>上小</t>
  </si>
  <si>
    <t>東御市下之城947</t>
  </si>
  <si>
    <t>佐久市立浅科中学校</t>
  </si>
  <si>
    <t>浅科</t>
  </si>
  <si>
    <t>佐久市八幡150</t>
  </si>
  <si>
    <t>佐久市立望月中学校</t>
  </si>
  <si>
    <t>望月</t>
  </si>
  <si>
    <t>佐久市協和6925</t>
  </si>
  <si>
    <t>立科町立立科中学校</t>
  </si>
  <si>
    <t>立科</t>
  </si>
  <si>
    <t>北佐久郡立科町芦田3265-1</t>
  </si>
  <si>
    <t>佐久長聖</t>
  </si>
  <si>
    <t>佐久市岩村田3638</t>
  </si>
  <si>
    <t>東御市立東御東部中学校</t>
  </si>
  <si>
    <t>東御東部</t>
  </si>
  <si>
    <t>東御市常田300</t>
  </si>
  <si>
    <t>上田市立真田中学校</t>
  </si>
  <si>
    <t>真田</t>
  </si>
  <si>
    <t>上田市真田町長6326-1</t>
  </si>
  <si>
    <t>上田市立菅平中学校</t>
  </si>
  <si>
    <t>菅平</t>
  </si>
  <si>
    <t>上田市菅平高原1223-1419</t>
  </si>
  <si>
    <t>上田市立丸子中学校</t>
  </si>
  <si>
    <t>丸子</t>
  </si>
  <si>
    <t>上田市上丸子1878</t>
  </si>
  <si>
    <t>上田市立丸子北中学校</t>
  </si>
  <si>
    <t>丸子北</t>
  </si>
  <si>
    <t>上田市生田3298</t>
  </si>
  <si>
    <t>上田市立依田窪南部中学校</t>
  </si>
  <si>
    <t>依田窪南部</t>
  </si>
  <si>
    <t>上田市下武石111</t>
  </si>
  <si>
    <t>青木村立青木中学校</t>
  </si>
  <si>
    <t>青木</t>
  </si>
  <si>
    <t>小県郡青木村村松1840</t>
  </si>
  <si>
    <t>上田市立塩田中学校</t>
  </si>
  <si>
    <t>塩田</t>
  </si>
  <si>
    <t>上田市中野377</t>
  </si>
  <si>
    <t>上田市立上田第一中学校</t>
  </si>
  <si>
    <t>上田第一</t>
  </si>
  <si>
    <t>上田市国分200</t>
  </si>
  <si>
    <t>上田市立上田第二中学校</t>
  </si>
  <si>
    <t>上田第二</t>
  </si>
  <si>
    <t>上田市大手町1-1-45</t>
  </si>
  <si>
    <t>上田市立上田第三中学校</t>
  </si>
  <si>
    <t>上田第三</t>
  </si>
  <si>
    <t>上田市中央北3-3-26</t>
  </si>
  <si>
    <t>上田市立上田第四中学校</t>
  </si>
  <si>
    <t>上田第四</t>
  </si>
  <si>
    <t>上田市諏訪形1200</t>
  </si>
  <si>
    <t>上田市立上田第五中学校</t>
  </si>
  <si>
    <t>上田第五</t>
  </si>
  <si>
    <t>上田市上野441</t>
  </si>
  <si>
    <t>上田市立上田第六中学校</t>
  </si>
  <si>
    <t>上田第六</t>
  </si>
  <si>
    <t>上田市小泉21-1</t>
  </si>
  <si>
    <t>岡谷市立岡谷西部中学校</t>
  </si>
  <si>
    <t>岡谷西部</t>
  </si>
  <si>
    <t>南信</t>
  </si>
  <si>
    <t>諏訪</t>
  </si>
  <si>
    <t>岡谷市川岸中1-1-1</t>
  </si>
  <si>
    <t>岡谷市立岡谷北部中学校</t>
  </si>
  <si>
    <t>岡谷北部</t>
  </si>
  <si>
    <t>岡谷市赤羽2-1-24</t>
  </si>
  <si>
    <t>岡谷市立岡谷南部中学校</t>
  </si>
  <si>
    <t>岡谷南部</t>
  </si>
  <si>
    <t>岡谷市湊2-1-8</t>
  </si>
  <si>
    <t>岡谷市立岡谷東部中学校</t>
  </si>
  <si>
    <t>岡谷東部</t>
  </si>
  <si>
    <t>岡谷市長地柴宮1-9-13</t>
  </si>
  <si>
    <t>下諏訪町立下諏訪中学校</t>
  </si>
  <si>
    <t>下諏訪</t>
  </si>
  <si>
    <t>諏訪郡下諏訪町5480</t>
  </si>
  <si>
    <t>下諏訪町立下諏訪社中学校</t>
  </si>
  <si>
    <t>下諏訪社</t>
  </si>
  <si>
    <t>諏訪郡下諏訪町社7173</t>
  </si>
  <si>
    <t>諏訪市立上諏訪中学校</t>
  </si>
  <si>
    <t>上諏訪</t>
  </si>
  <si>
    <t>諏訪市諏訪2-12-1</t>
  </si>
  <si>
    <t>諏訪市立諏訪中学校</t>
  </si>
  <si>
    <t>諏訪市清水3-3619-3</t>
  </si>
  <si>
    <t>諏訪市立諏訪西中学校</t>
  </si>
  <si>
    <t>諏訪西</t>
  </si>
  <si>
    <t>諏訪市湖南4982-3</t>
  </si>
  <si>
    <t>諏訪市立諏訪南中学校</t>
  </si>
  <si>
    <t>諏訪南</t>
  </si>
  <si>
    <t>諏訪市中洲3005</t>
  </si>
  <si>
    <t>茅野市立永明中学校</t>
  </si>
  <si>
    <t>四種競技</t>
  </si>
  <si>
    <t>永明</t>
  </si>
  <si>
    <t>茅野市塚原1-10-6</t>
  </si>
  <si>
    <t>茅野市立北部中学校</t>
  </si>
  <si>
    <t>茅野北部</t>
  </si>
  <si>
    <t>茅野市湖東5643</t>
  </si>
  <si>
    <t>茅野市立長峰中学校</t>
  </si>
  <si>
    <t>長峰</t>
  </si>
  <si>
    <t>茅野市宮川11288</t>
  </si>
  <si>
    <t>茅野市立東部中学校</t>
  </si>
  <si>
    <t>茅野東部</t>
  </si>
  <si>
    <t>茅野市玉川10030</t>
  </si>
  <si>
    <t>原村立原中学校</t>
  </si>
  <si>
    <t>原</t>
  </si>
  <si>
    <t>諏訪郡原村6656</t>
  </si>
  <si>
    <t>富士見町立富士見中学校</t>
  </si>
  <si>
    <t>富士見</t>
  </si>
  <si>
    <t>諏訪郡富士見町富士見4654</t>
  </si>
  <si>
    <t>辰野町立辰野中学校</t>
  </si>
  <si>
    <t>辰野</t>
  </si>
  <si>
    <t>上伊那</t>
  </si>
  <si>
    <t>上伊那郡辰野町平出1888</t>
  </si>
  <si>
    <t>箕輪町立箕輪中学校</t>
  </si>
  <si>
    <t>箕輪</t>
  </si>
  <si>
    <t>上伊那郡箕輪町中箕輪10251</t>
  </si>
  <si>
    <t>南箕輪村立南箕輪中学校</t>
  </si>
  <si>
    <t>南箕輪</t>
  </si>
  <si>
    <t>上伊那郡南箕輪村3125-1</t>
  </si>
  <si>
    <t>伊那市立伊那中学校</t>
  </si>
  <si>
    <t>伊那</t>
  </si>
  <si>
    <t>伊那市伊那4460</t>
  </si>
  <si>
    <t>伊那市立東部中学校</t>
  </si>
  <si>
    <t>伊那東部</t>
  </si>
  <si>
    <t>伊那市日影5749</t>
  </si>
  <si>
    <t>伊那市立西箕輪中学校</t>
  </si>
  <si>
    <t>西箕輪</t>
  </si>
  <si>
    <t>伊那市西箕輪6569-1</t>
  </si>
  <si>
    <t>伊那市立春富中学校</t>
  </si>
  <si>
    <t>春富</t>
  </si>
  <si>
    <t>伊那市東春近2408</t>
  </si>
  <si>
    <t>宮田村立宮田中学校</t>
  </si>
  <si>
    <t>宮田</t>
  </si>
  <si>
    <t>上伊那郡宮田村3474</t>
  </si>
  <si>
    <t>駒ヶ根市立赤穂中学校</t>
  </si>
  <si>
    <t>赤穂</t>
  </si>
  <si>
    <t>駒ヶ根市赤穂4704</t>
  </si>
  <si>
    <t>駒ヶ根市立東中学校</t>
  </si>
  <si>
    <t>駒ヶ根東</t>
  </si>
  <si>
    <t>駒ヶ根市東伊那966-1</t>
  </si>
  <si>
    <t>飯島町立飯島中学校</t>
  </si>
  <si>
    <t>飯島</t>
  </si>
  <si>
    <t>上伊那郡飯島町飯島2532-2</t>
  </si>
  <si>
    <t>中川村立中川中学校</t>
  </si>
  <si>
    <t>中川</t>
  </si>
  <si>
    <t>上伊那郡中川村片桐4580</t>
  </si>
  <si>
    <t>伊那市立長谷中学校</t>
  </si>
  <si>
    <t>長谷</t>
  </si>
  <si>
    <t>伊那市長谷溝口1080</t>
  </si>
  <si>
    <t>伊那市立高遠中学校</t>
  </si>
  <si>
    <t>高遠</t>
  </si>
  <si>
    <t>伊那市高遠町東高遠232</t>
  </si>
  <si>
    <t>松川町立松川中学校</t>
  </si>
  <si>
    <t>下伊那</t>
  </si>
  <si>
    <t>下伊那郡松川町元大島3293</t>
  </si>
  <si>
    <t>高森町立高森中学校</t>
  </si>
  <si>
    <t>高森</t>
  </si>
  <si>
    <t>下伊那郡高森町下市田2200-1</t>
  </si>
  <si>
    <t>飯田市立高陵中学校</t>
  </si>
  <si>
    <t>飯田高陵</t>
  </si>
  <si>
    <t>飯田市上郷黒田5485</t>
  </si>
  <si>
    <t>阿智村立阿智中学校</t>
  </si>
  <si>
    <t>阿智</t>
  </si>
  <si>
    <t>下伊那郡阿智村伍和173</t>
  </si>
  <si>
    <t>根羽村立根羽中学校</t>
  </si>
  <si>
    <t>根羽</t>
  </si>
  <si>
    <t>下伊那郡根羽村86</t>
  </si>
  <si>
    <t>下條村立下條中学校</t>
  </si>
  <si>
    <t>下條</t>
  </si>
  <si>
    <t>下伊那郡下條村睦沢8690-1</t>
  </si>
  <si>
    <t>阿南町立阿南第一中学校</t>
  </si>
  <si>
    <t>阿南第一</t>
  </si>
  <si>
    <t>下伊那郡阿南町東條435</t>
  </si>
  <si>
    <t>阿南町立阿南第二中学校</t>
  </si>
  <si>
    <t>阿南第二</t>
  </si>
  <si>
    <t>下伊那郡阿南町新野1294</t>
  </si>
  <si>
    <t>天龍村立天龍中学校</t>
  </si>
  <si>
    <t>天龍</t>
  </si>
  <si>
    <t>下伊那郡天龍村平岡1174</t>
  </si>
  <si>
    <t>泰阜村立泰阜中学校</t>
  </si>
  <si>
    <t>泰阜</t>
  </si>
  <si>
    <t>下伊那郡泰阜村6221-5</t>
  </si>
  <si>
    <t>喬木村立喬木中学校</t>
  </si>
  <si>
    <t>喬木</t>
  </si>
  <si>
    <t>下伊那郡喬木村1562</t>
  </si>
  <si>
    <t>豊丘村立豊丘中学校</t>
  </si>
  <si>
    <t>豊丘</t>
  </si>
  <si>
    <t>下伊那郡豊丘村神稲4020</t>
  </si>
  <si>
    <t>大鹿村立大鹿中学校</t>
  </si>
  <si>
    <t>大鹿</t>
  </si>
  <si>
    <t>下伊那郡大鹿村鹿塩2952</t>
  </si>
  <si>
    <t>飯田市立遠山中学校</t>
  </si>
  <si>
    <t>遠山</t>
  </si>
  <si>
    <t>飯田市南信濃和田950</t>
  </si>
  <si>
    <t>飯田市立飯田東中学校</t>
  </si>
  <si>
    <t>審判資格の有無</t>
  </si>
  <si>
    <t>リスト選択</t>
  </si>
  <si>
    <t>審判員に出る者の日本陸連審判員資格の有無</t>
  </si>
  <si>
    <t>飯田東</t>
  </si>
  <si>
    <t>飯田市高羽町3-16</t>
  </si>
  <si>
    <t>飯田市立飯田西中学校</t>
  </si>
  <si>
    <t>飯田西</t>
  </si>
  <si>
    <t>飯田市正永町1-1215</t>
  </si>
  <si>
    <t>飯田市立緑ヶ丘中学校</t>
  </si>
  <si>
    <t>緑ヶ丘</t>
  </si>
  <si>
    <t>飯田市毛賀426</t>
  </si>
  <si>
    <t>飯田市立旭ヶ丘中学校</t>
  </si>
  <si>
    <t>旭ヶ丘</t>
  </si>
  <si>
    <t>飯田市大瀬木3530</t>
  </si>
  <si>
    <t>飯田市立竜峡中学校</t>
  </si>
  <si>
    <t>竜峡</t>
  </si>
  <si>
    <t>飯田市川路4370</t>
  </si>
  <si>
    <t>飯田市立竜東中学校</t>
  </si>
  <si>
    <t>竜東</t>
  </si>
  <si>
    <t>飯田市龍江9205</t>
  </si>
  <si>
    <t>飯田市立鼎中学校</t>
  </si>
  <si>
    <t>鼎</t>
  </si>
  <si>
    <t>飯田市鼎上山2582</t>
  </si>
  <si>
    <t>平谷村立平谷中学校</t>
  </si>
  <si>
    <t>平谷</t>
  </si>
  <si>
    <t>下伊那郡平谷村1077</t>
  </si>
  <si>
    <t>売木村立売木中学校</t>
  </si>
  <si>
    <t>売木</t>
  </si>
  <si>
    <t>下伊那郡売木村2656</t>
  </si>
  <si>
    <t>塩尻市立楢川中学校</t>
  </si>
  <si>
    <t>楢川</t>
  </si>
  <si>
    <t>中信</t>
  </si>
  <si>
    <t>木祖村立木祖中学校</t>
  </si>
  <si>
    <t>木祖</t>
  </si>
  <si>
    <t>木曽郡木祖村薮原461</t>
  </si>
  <si>
    <t>日義町立日義中学校</t>
  </si>
  <si>
    <t>日義</t>
  </si>
  <si>
    <t>木曽郡福島町新開4110</t>
  </si>
  <si>
    <t>木曽町立開田中学校</t>
  </si>
  <si>
    <t>開田</t>
  </si>
  <si>
    <t>王滝村立王滝中学校</t>
  </si>
  <si>
    <t>王滝</t>
  </si>
  <si>
    <t>木曽郡王滝村2753</t>
  </si>
  <si>
    <t>上松町立上松中学校</t>
  </si>
  <si>
    <t>上松</t>
  </si>
  <si>
    <t>大桑村立大桑中学校</t>
  </si>
  <si>
    <t>大桑</t>
  </si>
  <si>
    <t>南木曽町立南木曽中学校</t>
  </si>
  <si>
    <t>南木曽</t>
  </si>
  <si>
    <t>木曽郡南木曽町読書2942-2</t>
  </si>
  <si>
    <t>組合立両小野中学校</t>
  </si>
  <si>
    <t>両小野</t>
  </si>
  <si>
    <t>塩尻市北小野13389</t>
  </si>
  <si>
    <t>塩尻市立塩尻中学校</t>
  </si>
  <si>
    <t>塩尻</t>
  </si>
  <si>
    <t>塩尻市大小屋61</t>
  </si>
  <si>
    <t>塩尻市立塩尻西部中学校</t>
  </si>
  <si>
    <t>塩尻西部</t>
  </si>
  <si>
    <t>塩尻市宗賀1461-2</t>
  </si>
  <si>
    <t>塩尻市立丘中学校</t>
  </si>
  <si>
    <t>丘</t>
  </si>
  <si>
    <t>塩尻市広丘野村1302</t>
  </si>
  <si>
    <t>塩尻市立塩尻広陵中学校</t>
  </si>
  <si>
    <t>塩尻広陵</t>
  </si>
  <si>
    <t>塩尻市広丘竪石457-1</t>
  </si>
  <si>
    <t>松本市立波田中学校</t>
  </si>
  <si>
    <t>波田</t>
  </si>
  <si>
    <t>松本市波田町10145-1</t>
  </si>
  <si>
    <t>安曇野市立明科中学校</t>
  </si>
  <si>
    <t>明科</t>
  </si>
  <si>
    <t>生坂村立生坂中学校</t>
  </si>
  <si>
    <t>生坂</t>
  </si>
  <si>
    <t>東筑摩郡生坂村5445-2</t>
  </si>
  <si>
    <t>松本市立会田中学校</t>
  </si>
  <si>
    <t>会田</t>
  </si>
  <si>
    <t>筑北村立聖南中学校</t>
  </si>
  <si>
    <t>聖南</t>
  </si>
  <si>
    <t>東筑摩郡本城村東条1</t>
  </si>
  <si>
    <t>組合立筑北中学校</t>
  </si>
  <si>
    <t>筑北</t>
  </si>
  <si>
    <t>東筑摩郡麻績村麻4631</t>
  </si>
  <si>
    <t>安曇野市立穂高東中学校</t>
  </si>
  <si>
    <t>穂高東</t>
  </si>
  <si>
    <t>安曇野市立穂高西中学校</t>
  </si>
  <si>
    <t>穂高西</t>
  </si>
  <si>
    <t>安曇野市立豊科北中学校</t>
  </si>
  <si>
    <t>豊科北</t>
  </si>
  <si>
    <t>安曇野市立豊科南中学校</t>
  </si>
  <si>
    <t>豊科南</t>
  </si>
  <si>
    <t>安曇野市立堀金中学校</t>
  </si>
  <si>
    <t>堀金</t>
  </si>
  <si>
    <t>安曇野市立三郷中学校</t>
  </si>
  <si>
    <t>三郷</t>
  </si>
  <si>
    <t>松本市立梓川中学校</t>
  </si>
  <si>
    <t>梓川</t>
  </si>
  <si>
    <t>松本市立安曇中学校</t>
  </si>
  <si>
    <t>安曇</t>
  </si>
  <si>
    <t>南安曇</t>
  </si>
  <si>
    <t>松本市立大野川中学校</t>
  </si>
  <si>
    <t>大野川</t>
  </si>
  <si>
    <t>松本市立奈川中学校</t>
  </si>
  <si>
    <t>奈川</t>
  </si>
  <si>
    <t>池田町立高瀬中学校</t>
  </si>
  <si>
    <t>高瀬</t>
  </si>
  <si>
    <t>北安曇</t>
  </si>
  <si>
    <t>北安曇郡池田町池田3210-1</t>
  </si>
  <si>
    <t>松川村立北安松川中学校</t>
  </si>
  <si>
    <t>北安松川</t>
  </si>
  <si>
    <t>北安曇郡松川村5721-634</t>
  </si>
  <si>
    <t>大町市立八坂中学校</t>
  </si>
  <si>
    <t>八坂</t>
  </si>
  <si>
    <t>美麻</t>
  </si>
  <si>
    <t>白馬村立白馬中学校</t>
  </si>
  <si>
    <t>白馬</t>
  </si>
  <si>
    <t>北安曇郡白馬村北城2180</t>
  </si>
  <si>
    <t>小谷村立小谷中学校</t>
  </si>
  <si>
    <t>小谷</t>
  </si>
  <si>
    <t>北安曇郡小谷村千国乙3800-ｲ</t>
  </si>
  <si>
    <t>大町市立大町第一中学校</t>
  </si>
  <si>
    <t>大町第一</t>
  </si>
  <si>
    <t>大町市大町4528</t>
  </si>
  <si>
    <t>大町市立仁科台中学校</t>
  </si>
  <si>
    <t>仁科台</t>
  </si>
  <si>
    <t>大町市大町3759</t>
  </si>
  <si>
    <t>長野市立大岡中学校</t>
  </si>
  <si>
    <t>大岡</t>
  </si>
  <si>
    <t>北信</t>
  </si>
  <si>
    <t>坂城町立坂城中学校</t>
  </si>
  <si>
    <t>坂城</t>
  </si>
  <si>
    <t>埴科郡坂城町中之条926</t>
  </si>
  <si>
    <t>千曲市立戸倉上山田中学校</t>
  </si>
  <si>
    <t>戸倉上山田</t>
  </si>
  <si>
    <t>千曲市立埴生中学校</t>
  </si>
  <si>
    <t>埴生</t>
  </si>
  <si>
    <t>千曲市立更埴西中学校</t>
  </si>
  <si>
    <t>更埴西</t>
  </si>
  <si>
    <t>千曲市立屋代中学校</t>
  </si>
  <si>
    <t>屋代</t>
  </si>
  <si>
    <t>小布施町立小布施中学校</t>
  </si>
  <si>
    <t>小布施</t>
  </si>
  <si>
    <t>上高井</t>
  </si>
  <si>
    <t>上高井郡小布施町小布施65</t>
  </si>
  <si>
    <t>高山村立高山中学校</t>
  </si>
  <si>
    <t>高山</t>
  </si>
  <si>
    <t>上高井郡高山村高井4575</t>
  </si>
  <si>
    <t>須坂市立常盤中学校</t>
  </si>
  <si>
    <t>常盤</t>
  </si>
  <si>
    <t>須坂市日滝61</t>
  </si>
  <si>
    <t>須坂市立相森中学校</t>
  </si>
  <si>
    <t>相森</t>
  </si>
  <si>
    <t>須坂市日滝2082-1</t>
  </si>
  <si>
    <t>須坂市立墨坂中学校</t>
  </si>
  <si>
    <t>墨坂</t>
  </si>
  <si>
    <t>須坂東</t>
  </si>
  <si>
    <t>須坂市亀倉6-6</t>
  </si>
  <si>
    <t>山ノ内町立山ノ内中学校</t>
  </si>
  <si>
    <t>山ノ内</t>
  </si>
  <si>
    <t>下高井</t>
  </si>
  <si>
    <t>下高井郡山ノ内町平隠3400</t>
  </si>
  <si>
    <t>木島平村立木島平中学校</t>
  </si>
  <si>
    <t>木島平</t>
  </si>
  <si>
    <t>下高井郡木島平村往郷839</t>
  </si>
  <si>
    <t>野沢温泉村立野沢温泉中学校</t>
  </si>
  <si>
    <t>野沢温泉</t>
  </si>
  <si>
    <t>下高井郡野沢温泉村豊郷10144</t>
  </si>
  <si>
    <t>中野市立南宮中学校</t>
  </si>
  <si>
    <t>南宮</t>
  </si>
  <si>
    <t>中野市南宮1-12</t>
  </si>
  <si>
    <t>中野市立中野平中学校</t>
  </si>
  <si>
    <t>中野平</t>
  </si>
  <si>
    <t>中野市片塩165</t>
  </si>
  <si>
    <t>中野市立高社中学校</t>
  </si>
  <si>
    <t>高社</t>
  </si>
  <si>
    <t>中野市笠原190</t>
  </si>
  <si>
    <t>長野市立豊野中学校</t>
  </si>
  <si>
    <t>豊野</t>
  </si>
  <si>
    <t>上水内</t>
  </si>
  <si>
    <t>飯綱中学校</t>
  </si>
  <si>
    <t>飯綱</t>
  </si>
  <si>
    <t>信濃</t>
  </si>
  <si>
    <t>上水内郡信濃町古間491</t>
  </si>
  <si>
    <t>長野市立戸隠中学校</t>
  </si>
  <si>
    <t>戸隠</t>
  </si>
  <si>
    <t>長野市立鬼無里中学校</t>
  </si>
  <si>
    <t>鬼無里</t>
  </si>
  <si>
    <t>小川村立小川中学校</t>
  </si>
  <si>
    <t>小川</t>
  </si>
  <si>
    <t>上水内郡小川村高府8800-2</t>
  </si>
  <si>
    <t>中条村立中条中学校</t>
  </si>
  <si>
    <t>中条</t>
  </si>
  <si>
    <t>上水内郡中条村中条2328</t>
  </si>
  <si>
    <t>信州新町町立信州新町中学校</t>
  </si>
  <si>
    <t>信州新町</t>
  </si>
  <si>
    <t>上水内郡信州新町新町1006</t>
  </si>
  <si>
    <t>中野市立豊田中学校</t>
  </si>
  <si>
    <t>豊田</t>
  </si>
  <si>
    <t>飯水</t>
  </si>
  <si>
    <t>栄村立栄中学校</t>
  </si>
  <si>
    <t>栄</t>
  </si>
  <si>
    <t>下水内郡栄村北信3892</t>
  </si>
  <si>
    <t>飯山市立城南中学校</t>
  </si>
  <si>
    <t>飯山市飯山350</t>
  </si>
  <si>
    <t>飯山市立城北中学校</t>
  </si>
  <si>
    <t>長野市立柳町中学校</t>
  </si>
  <si>
    <t>柳町</t>
  </si>
  <si>
    <t>長野市</t>
  </si>
  <si>
    <t>長野市三輪1252</t>
  </si>
  <si>
    <t>長野市立櫻ヶ岡中学校</t>
  </si>
  <si>
    <t>櫻ヶ岡</t>
  </si>
  <si>
    <t>長野市高田川端912</t>
  </si>
  <si>
    <t>長野市立長野東部中学校</t>
  </si>
  <si>
    <t>長野東部</t>
  </si>
  <si>
    <t>長野市立長野西部中学校</t>
  </si>
  <si>
    <t>長野西部</t>
  </si>
  <si>
    <t>長野市西長野550-1</t>
  </si>
  <si>
    <t>長野市立三陽中学校</t>
  </si>
  <si>
    <t>三陽</t>
  </si>
  <si>
    <t>長野市高田1609</t>
  </si>
  <si>
    <t>長野市立東北中学校</t>
  </si>
  <si>
    <t>東北</t>
  </si>
  <si>
    <t>長野市立長野北部中学校</t>
  </si>
  <si>
    <t>長野北部</t>
  </si>
  <si>
    <t>長野市屋敷田389</t>
  </si>
  <si>
    <t>長野市立芋井中学校</t>
  </si>
  <si>
    <t>芋井</t>
  </si>
  <si>
    <t>長野市桜600</t>
  </si>
  <si>
    <t>長野市立裾花中学校</t>
  </si>
  <si>
    <t>裾花</t>
  </si>
  <si>
    <t>長野市安茂里2069</t>
  </si>
  <si>
    <t>長野市立犀陵中学校</t>
  </si>
  <si>
    <t>犀陵</t>
  </si>
  <si>
    <t>長野市川合新田202ｰ1</t>
  </si>
  <si>
    <t>長野市立篠ノ井東中学校</t>
  </si>
  <si>
    <t>篠ノ井東</t>
  </si>
  <si>
    <t>長野市篠ノ井小森840</t>
  </si>
  <si>
    <t>長野市立篠ノ井西中学校</t>
  </si>
  <si>
    <t>篠ノ井西</t>
  </si>
  <si>
    <t>長野市篠ノ井布施五明380</t>
  </si>
  <si>
    <t>長野市立松代中学校</t>
  </si>
  <si>
    <t>松代</t>
  </si>
  <si>
    <t>長野市松代町松代207</t>
  </si>
  <si>
    <t>長野市立若穂中学校</t>
  </si>
  <si>
    <t>若穂</t>
  </si>
  <si>
    <t>長野市若穂川田503</t>
  </si>
  <si>
    <t>長野市立川中島中学校</t>
  </si>
  <si>
    <t>川中島</t>
  </si>
  <si>
    <t>長野市川中島町今井1360</t>
  </si>
  <si>
    <t>長野市立更北中学校</t>
  </si>
  <si>
    <t>更北</t>
  </si>
  <si>
    <t>長野市青木島町大塚51</t>
  </si>
  <si>
    <t>長野市立広徳中学校</t>
  </si>
  <si>
    <t>広徳</t>
  </si>
  <si>
    <t>長野市稲里町田牧1355-1</t>
  </si>
  <si>
    <t>長野市立七二会中学校</t>
  </si>
  <si>
    <t>七二会</t>
  </si>
  <si>
    <t>長野市七二会丁227</t>
  </si>
  <si>
    <t>長野市立信更中学校</t>
  </si>
  <si>
    <t>信更</t>
  </si>
  <si>
    <t>長野市信更町氷ノ田3273</t>
  </si>
  <si>
    <t>信州大学附属長野中学校</t>
  </si>
  <si>
    <t>長野市南堀109</t>
  </si>
  <si>
    <t>松本市立清水中学校</t>
  </si>
  <si>
    <t>清水</t>
  </si>
  <si>
    <t>松本市</t>
  </si>
  <si>
    <t>松本市清水2-7-12</t>
  </si>
  <si>
    <t>松本市立鎌田中学校</t>
  </si>
  <si>
    <t>鎌田</t>
  </si>
  <si>
    <t>松本市鎌田2-3-56</t>
  </si>
  <si>
    <t>松本市立信明中学校</t>
  </si>
  <si>
    <t>信明</t>
  </si>
  <si>
    <t>松本市石芝3-3-20</t>
  </si>
  <si>
    <t>松本市立丸ノ内中学校</t>
  </si>
  <si>
    <t>丸ノ内</t>
  </si>
  <si>
    <t>松本市宮渕3-6-1</t>
  </si>
  <si>
    <t>松本市立旭町中学校</t>
  </si>
  <si>
    <t>旭町</t>
  </si>
  <si>
    <t>松本市旭3-7-1</t>
  </si>
  <si>
    <t>松本市立松島中学校</t>
  </si>
  <si>
    <t>松島</t>
  </si>
  <si>
    <t>松本市島内3986</t>
  </si>
  <si>
    <t>松本市立開成中学校</t>
  </si>
  <si>
    <t>開成</t>
  </si>
  <si>
    <t>松本市神田2-7-1</t>
  </si>
  <si>
    <t>松本市立山辺中学校</t>
  </si>
  <si>
    <t>山辺</t>
  </si>
  <si>
    <t>松本市里山辺3326</t>
  </si>
  <si>
    <t>松本市立高綱中学校</t>
  </si>
  <si>
    <t>高綱</t>
  </si>
  <si>
    <t>松本市島立4416</t>
  </si>
  <si>
    <t>松本市立菅野中学校</t>
  </si>
  <si>
    <t>菅野</t>
  </si>
  <si>
    <t>松本市笹賀3475</t>
  </si>
  <si>
    <t>松本市立筑摩野中学校</t>
  </si>
  <si>
    <t>筑摩野</t>
  </si>
  <si>
    <t>松本市芳川村井町837-1</t>
  </si>
  <si>
    <t>松本市立明善中学校</t>
  </si>
  <si>
    <t>明善</t>
  </si>
  <si>
    <t>松本市寿豊丘812-1</t>
  </si>
  <si>
    <t>松本市立女鳥羽中学校</t>
  </si>
  <si>
    <t>女鳥羽</t>
  </si>
  <si>
    <t>松本市原1085-2</t>
  </si>
  <si>
    <t>組合立鉢盛中学校</t>
  </si>
  <si>
    <t>鉢盛</t>
  </si>
  <si>
    <t>東筑摩郡朝日村古見3332-5</t>
  </si>
  <si>
    <t>信州大学附属松本中学校</t>
  </si>
  <si>
    <t>松本市桐1-3-1</t>
  </si>
  <si>
    <t>学校法人どんぐり向方学園</t>
  </si>
  <si>
    <t>どんぐり向方</t>
  </si>
  <si>
    <t>下伊那郡天龍村神原3974</t>
  </si>
  <si>
    <t>屋代高等学校附属中学校</t>
  </si>
  <si>
    <t>屋代附属</t>
  </si>
  <si>
    <t>長野清泉女学院中学校</t>
  </si>
  <si>
    <t>長野市箱清水1-9-19</t>
  </si>
  <si>
    <t>学校法人才教学園中学校</t>
  </si>
  <si>
    <t>才教</t>
  </si>
  <si>
    <t>松本市村井町北2-14-47</t>
  </si>
  <si>
    <t>松本秀峰中等教育学校</t>
  </si>
  <si>
    <t>秀峰</t>
  </si>
  <si>
    <t>松本市埋橋2-1-1</t>
  </si>
  <si>
    <t>長野日本大学中学校</t>
  </si>
  <si>
    <t>日大</t>
  </si>
  <si>
    <t>長野市東和田253</t>
  </si>
  <si>
    <t>フリガナ</t>
  </si>
  <si>
    <t>学校ｺｰﾄﾞの値で、学校コード一覧シートから反映されます。</t>
  </si>
  <si>
    <t>氏名1</t>
  </si>
  <si>
    <t>希望部署</t>
  </si>
  <si>
    <t>氏名2</t>
  </si>
  <si>
    <t>ﾅﾝﾊﾞｰ</t>
  </si>
  <si>
    <t>参考記録</t>
  </si>
  <si>
    <t>個人種目申込一覧表／長野県中体連陸上競技部</t>
  </si>
  <si>
    <t>学校長氏名</t>
  </si>
  <si>
    <t>学校電話</t>
  </si>
  <si>
    <t>審判員</t>
  </si>
  <si>
    <t>エントリーシート作成方法</t>
  </si>
  <si>
    <t>項目</t>
  </si>
  <si>
    <t>入力値</t>
  </si>
  <si>
    <t>備考</t>
  </si>
  <si>
    <t>半角数字</t>
  </si>
  <si>
    <t>全角</t>
  </si>
  <si>
    <t>個人種目申込一覧表の作成</t>
  </si>
  <si>
    <t>下記を参考に入力します。</t>
  </si>
  <si>
    <t>注）ﾌﾟﾛﾃﾞｰﾀ欄に〇のあるデータは、入力した値がそのままプログラムに反映するデータです。</t>
  </si>
  <si>
    <t>　　間違いが無いよう確認を充分にして下さい。</t>
  </si>
  <si>
    <t>記入例</t>
  </si>
  <si>
    <t>ﾌﾟﾛﾃﾞｰﾀ</t>
  </si>
  <si>
    <t>学校コード</t>
  </si>
  <si>
    <t>半角</t>
  </si>
  <si>
    <t>学校コード一覧シート参照</t>
  </si>
  <si>
    <t>学校名称</t>
  </si>
  <si>
    <t>入力しない</t>
  </si>
  <si>
    <t>学校ｺｰﾄﾞの値で、学校コード一覧シートから反映されます。</t>
  </si>
  <si>
    <t>〇</t>
  </si>
  <si>
    <t>略称</t>
  </si>
  <si>
    <t>〇</t>
  </si>
  <si>
    <t>略称ｶﾅ</t>
  </si>
  <si>
    <t>長野　太郎</t>
  </si>
  <si>
    <t>監督氏名</t>
  </si>
  <si>
    <t>長野　次郎</t>
  </si>
  <si>
    <t>監督携帯</t>
  </si>
  <si>
    <t>090-****-****</t>
  </si>
  <si>
    <t>半角数字</t>
  </si>
  <si>
    <t>学校住所</t>
  </si>
  <si>
    <t>〒</t>
  </si>
  <si>
    <t>3**-****</t>
  </si>
  <si>
    <t>長野市○○○○1番地</t>
  </si>
  <si>
    <t>上田　三郎</t>
  </si>
  <si>
    <t>審判員に出る者の氏名</t>
  </si>
  <si>
    <t>記録・情報処理</t>
  </si>
  <si>
    <t>佐久穂町立佐久穂中学校</t>
  </si>
  <si>
    <t>佐久穂</t>
  </si>
  <si>
    <t>小諸市丙357</t>
  </si>
  <si>
    <t>下伊那松川</t>
  </si>
  <si>
    <t>飯山城南</t>
  </si>
  <si>
    <t>飯山城北</t>
  </si>
  <si>
    <t>信大附属長野</t>
  </si>
  <si>
    <t>信大附属松本</t>
  </si>
  <si>
    <t>清泉</t>
  </si>
  <si>
    <t>文化学園長野中学校</t>
  </si>
  <si>
    <t>文化学園</t>
  </si>
  <si>
    <t>長野市</t>
  </si>
  <si>
    <t>諏訪清陵高校附属中学校</t>
  </si>
  <si>
    <t>清陵附属</t>
  </si>
  <si>
    <t>諏訪</t>
  </si>
  <si>
    <t>申　込
責任者</t>
  </si>
  <si>
    <t>ＴＥＬ</t>
  </si>
  <si>
    <t>住所/備考</t>
  </si>
  <si>
    <t>学校長氏名</t>
  </si>
  <si>
    <t>印</t>
  </si>
  <si>
    <t>公認審判員又は
審判研修生氏名</t>
  </si>
  <si>
    <t>男子</t>
  </si>
  <si>
    <t>四種競技詳細記入表</t>
  </si>
  <si>
    <t>クラス</t>
  </si>
  <si>
    <t>氏名</t>
  </si>
  <si>
    <t>ﾌﾘｶﾞﾅ(半角ｶﾅ)</t>
  </si>
  <si>
    <t>200m</t>
  </si>
  <si>
    <t>400m</t>
  </si>
  <si>
    <t>100mH</t>
  </si>
  <si>
    <t>110mH</t>
  </si>
  <si>
    <t>走高跳</t>
  </si>
  <si>
    <t>砲丸投(4kg)</t>
  </si>
  <si>
    <t>砲丸投(2.721kg)</t>
  </si>
  <si>
    <t>ナンバー
カード</t>
  </si>
  <si>
    <t>長野　太郎</t>
  </si>
  <si>
    <t>ﾅｶﾞﾉ ﾀﾛｳ</t>
  </si>
  <si>
    <t>※赤字種目＝女子種目</t>
  </si>
  <si>
    <r>
      <t xml:space="preserve">学校コード
</t>
    </r>
    <r>
      <rPr>
        <sz val="8"/>
        <rFont val="ＭＳ Ｐゴシック"/>
        <family val="3"/>
      </rPr>
      <t>(学校コード一覧シート参照）</t>
    </r>
  </si>
  <si>
    <r>
      <t>略称</t>
    </r>
    <r>
      <rPr>
        <sz val="10"/>
        <rFont val="ＭＳ Ｐゴシック"/>
        <family val="3"/>
      </rPr>
      <t>（全角7文字以内）</t>
    </r>
  </si>
  <si>
    <t>※「学校長押印_印刷用」シートの必要ページを印刷し、学校長印を押印して郵送すること。</t>
  </si>
  <si>
    <t>競技役員氏名</t>
  </si>
  <si>
    <t>木曽町立木曽町中学校</t>
  </si>
  <si>
    <t>木曽町</t>
  </si>
  <si>
    <t>大町市立美麻小中学校</t>
  </si>
  <si>
    <t>長野県信濃小中学校</t>
  </si>
  <si>
    <t>市立長野</t>
  </si>
  <si>
    <t>エントリー代合計</t>
  </si>
  <si>
    <t>出場個人種目(四種競技詳細記入表も入力すること)</t>
  </si>
  <si>
    <t>公認最高記録</t>
  </si>
  <si>
    <t>第25回長野県中学校陸上競技混成(四種)競技大会</t>
  </si>
  <si>
    <t>ｶﾜｶﾐ</t>
  </si>
  <si>
    <t>384-1406南佐久郡川上村原33</t>
  </si>
  <si>
    <t>0267-97-2104</t>
  </si>
  <si>
    <t>ﾐﾅﾐﾏｷ</t>
  </si>
  <si>
    <t>384-1302南佐久郡南牧村海ノ口1183</t>
  </si>
  <si>
    <t>0267-96-2012</t>
  </si>
  <si>
    <t>ｺｳﾐ</t>
  </si>
  <si>
    <t>384-1102南佐久郡小海町小海4144</t>
  </si>
  <si>
    <t>0267-92-2140</t>
  </si>
  <si>
    <t>ｻｸﾎ</t>
  </si>
  <si>
    <t>384-0503南佐久郡佐久穂町海瀬2714</t>
  </si>
  <si>
    <t>0267-86-2280</t>
  </si>
  <si>
    <t>ｳｽﾀﾞ</t>
  </si>
  <si>
    <t>384-0414佐久市下越286-1</t>
  </si>
  <si>
    <t>0267-82-2139</t>
  </si>
  <si>
    <t>ﾉｻﾞﾜ</t>
  </si>
  <si>
    <t>385-0053佐久市野沢315-1</t>
  </si>
  <si>
    <t>0267-62-0360</t>
  </si>
  <si>
    <t>ﾅｶｺﾞﾐ</t>
  </si>
  <si>
    <t>385-0034佐久市平賀2340</t>
  </si>
  <si>
    <t>0267-62-0725</t>
  </si>
  <si>
    <t>ｱｻﾏ</t>
  </si>
  <si>
    <t>385-0022佐久市岩村田1361</t>
  </si>
  <si>
    <t>0267-67-2410</t>
  </si>
  <si>
    <t>ｻｸﾋｶﾞｼ</t>
  </si>
  <si>
    <t>385-0007佐久市新子田1396</t>
  </si>
  <si>
    <t>0267-67-2392</t>
  </si>
  <si>
    <t>ｶﾙｲｻﾞﾜ</t>
  </si>
  <si>
    <t>389-0111北佐久郡軽井沢町2454</t>
  </si>
  <si>
    <t>0267-45-6180</t>
  </si>
  <si>
    <t>ﾐﾖﾀ</t>
  </si>
  <si>
    <t>389-0206北佐久郡御代田町御代田2718</t>
  </si>
  <si>
    <t>0267-32-2117</t>
  </si>
  <si>
    <t>ｺﾓﾛﾋｶﾞｼ</t>
  </si>
  <si>
    <t>384-0061小諸市加増3-5-1</t>
  </si>
  <si>
    <t>0267-22-0595</t>
  </si>
  <si>
    <t>ｱｼﾊﾗ</t>
  </si>
  <si>
    <t>384-0034小諸市丙357</t>
  </si>
  <si>
    <t>0267-22-0071</t>
  </si>
  <si>
    <t>ｷﾀﾐﾏｷ</t>
  </si>
  <si>
    <t>389-0405東御市下之城947</t>
  </si>
  <si>
    <t>0268-67-2013</t>
  </si>
  <si>
    <t>ｱｻｼﾅ</t>
  </si>
  <si>
    <t>384-2106佐久市八幡150</t>
  </si>
  <si>
    <t>0267-58-2101</t>
  </si>
  <si>
    <t>ﾓﾁﾂﾞｷ</t>
  </si>
  <si>
    <t>384-2204佐久市協和6925</t>
  </si>
  <si>
    <t>0267-53-3101</t>
  </si>
  <si>
    <t>ﾀﾃｼﾅ</t>
  </si>
  <si>
    <t>384-2305北佐久郡立科町芦田3265-1</t>
  </si>
  <si>
    <t>0267-56-1076</t>
  </si>
  <si>
    <t>佐久長聖中学校</t>
  </si>
  <si>
    <t>ｻｸﾁｮｳｾｲ</t>
  </si>
  <si>
    <t>385-0022佐久市岩村田3638</t>
  </si>
  <si>
    <t>0267-68-6688</t>
  </si>
  <si>
    <t>ﾄｳﾐﾄｳﾌﾞ</t>
  </si>
  <si>
    <t>389-0515東御市常田300</t>
  </si>
  <si>
    <t>0268-62-0145</t>
  </si>
  <si>
    <t>ｻﾅﾀﾞ</t>
  </si>
  <si>
    <t>386-2201上田市真田町長6326-1</t>
  </si>
  <si>
    <t>0268-72-2023</t>
  </si>
  <si>
    <t>ｽｶﾞﾀﾞｲﾗ</t>
  </si>
  <si>
    <t>386-2204上田市菅平高原1223-1419</t>
  </si>
  <si>
    <t>0268-74-2014</t>
  </si>
  <si>
    <t>ﾏﾙｺ</t>
  </si>
  <si>
    <t>386-0404上田市上丸子1878</t>
  </si>
  <si>
    <t>0268-42-2268</t>
  </si>
  <si>
    <t>ﾏﾙｺｷﾀ</t>
  </si>
  <si>
    <t>386-0411上田市生田3298</t>
  </si>
  <si>
    <t>0268-42-2445</t>
  </si>
  <si>
    <t>ﾖﾀﾞｸﾎﾞﾅﾝﾌﾞ</t>
  </si>
  <si>
    <t>386-0503上田市下武石111</t>
  </si>
  <si>
    <t>0268-85-2332</t>
  </si>
  <si>
    <t>ｱｵｷ</t>
  </si>
  <si>
    <t>386-1602小県郡青木村村松1840</t>
  </si>
  <si>
    <t>0268-49-2028</t>
  </si>
  <si>
    <t>ｼｵﾀﾞ</t>
  </si>
  <si>
    <t>386-1325上田市中野377</t>
  </si>
  <si>
    <t>0268-38-2501</t>
  </si>
  <si>
    <t>ｳｴﾀﾞﾀﾞｲｲﾁ</t>
  </si>
  <si>
    <t>386-0016上田市国分200</t>
  </si>
  <si>
    <t>0268-21-2680</t>
  </si>
  <si>
    <t>ｳｴﾀﾞﾀﾞｲﾆ</t>
  </si>
  <si>
    <t>386-0024上田市大手町1-1-45</t>
  </si>
  <si>
    <t>0268-22-0103</t>
  </si>
  <si>
    <t>ｳｴﾀﾞﾀﾞｲｻﾝ</t>
  </si>
  <si>
    <t>386-0011上田市中央北3-3-26</t>
  </si>
  <si>
    <t>0268-22-1622</t>
  </si>
  <si>
    <t>ｳｴﾀﾞﾀﾞｲﾖﾝ</t>
  </si>
  <si>
    <t>386-0032上田市諏訪形1200</t>
  </si>
  <si>
    <t>0268-22-2753</t>
  </si>
  <si>
    <t>ｳｴﾀﾞﾀﾞｲｺﾞ</t>
  </si>
  <si>
    <t>386-0003上田市上野441</t>
  </si>
  <si>
    <t>0268-22-3076</t>
  </si>
  <si>
    <t>ｳｴﾀﾞﾀﾞｲﾛｸ</t>
  </si>
  <si>
    <t>386-1106上田市小泉21-1</t>
  </si>
  <si>
    <t>0268-22-5013</t>
  </si>
  <si>
    <t>ｵｶﾔｾｲﾌﾞ</t>
  </si>
  <si>
    <t>394-0047岡谷市川岸中1-1-1</t>
  </si>
  <si>
    <t>0266-22-3461</t>
  </si>
  <si>
    <t>ｵｶﾔﾎｸﾌﾞ</t>
  </si>
  <si>
    <t>394-0002岡谷市赤羽2-1-24</t>
  </si>
  <si>
    <t>0266-22-3203</t>
  </si>
  <si>
    <t>ｵｶﾔﾅﾝﾌﾞ</t>
  </si>
  <si>
    <t>394-0004岡谷市湊2-1-8</t>
  </si>
  <si>
    <t>0266-22-3243</t>
  </si>
  <si>
    <t>ｵｶﾔﾄｳﾌﾞ</t>
  </si>
  <si>
    <t>394-0083岡谷市長地柴宮1-9-13</t>
  </si>
  <si>
    <t>0266-27-8644</t>
  </si>
  <si>
    <t>ｼﾓｽﾜ</t>
  </si>
  <si>
    <t>393-0052諏訪郡下諏訪町5480</t>
  </si>
  <si>
    <t>0266-27-3000</t>
  </si>
  <si>
    <t>ｼﾓｽﾜﾔｼﾛ</t>
  </si>
  <si>
    <t>393-0091諏訪郡下諏訪町社7173</t>
  </si>
  <si>
    <t>0266-28-7600</t>
  </si>
  <si>
    <t>ｶﾐｽﾜ</t>
  </si>
  <si>
    <t>392-0004諏訪市諏訪2-12-1</t>
  </si>
  <si>
    <t>0266-52-0745</t>
  </si>
  <si>
    <t>ｽﾜ</t>
  </si>
  <si>
    <t>392-0007諏訪市清水3-3619-3</t>
  </si>
  <si>
    <t>0266-52-0908</t>
  </si>
  <si>
    <t>ｽﾜﾆｼ</t>
  </si>
  <si>
    <t>392-0131諏訪市湖南4982-3</t>
  </si>
  <si>
    <t>0266-52-1832</t>
  </si>
  <si>
    <t>ｽﾜﾐﾅﾐ</t>
  </si>
  <si>
    <t>392-0015諏訪市中洲3005</t>
  </si>
  <si>
    <t>0266-53-5566</t>
  </si>
  <si>
    <t>ｴｲﾒｲ</t>
  </si>
  <si>
    <t>391-0002茅野市塚原1-10-6</t>
  </si>
  <si>
    <t>0266-72-2364</t>
  </si>
  <si>
    <t>ﾁﾉﾄﾎｸﾌﾞ</t>
  </si>
  <si>
    <t>391-0211茅野市湖東5643</t>
  </si>
  <si>
    <t>0266-78-2244</t>
  </si>
  <si>
    <t>ﾅｶﾞﾐﾈ</t>
  </si>
  <si>
    <t>391-0013茅野市宮川11288</t>
  </si>
  <si>
    <t>0266-72-4108</t>
  </si>
  <si>
    <t>ﾁﾉﾄｳﾌﾞ</t>
  </si>
  <si>
    <t>391-0011茅野市玉川10030</t>
  </si>
  <si>
    <t>0266-79-5050</t>
  </si>
  <si>
    <t>ﾊﾗ</t>
  </si>
  <si>
    <t>391-0104諏訪郡原村6656</t>
  </si>
  <si>
    <t>0266-79-2455</t>
  </si>
  <si>
    <t>ﾌｼﾞﾐ</t>
  </si>
  <si>
    <t>399-0211諏訪郡富士見町富士見4654</t>
  </si>
  <si>
    <t>0266-62-2009</t>
  </si>
  <si>
    <t>ﾀﾂﾉ</t>
  </si>
  <si>
    <t>399-0422上伊那郡辰野町平出1888</t>
  </si>
  <si>
    <t>0266-41-0181</t>
  </si>
  <si>
    <t>ﾐﾉﾜ</t>
  </si>
  <si>
    <t>399-4601上伊那郡箕輪町中箕輪10251</t>
  </si>
  <si>
    <t>0265-79-2107</t>
  </si>
  <si>
    <t>ﾐﾅﾐﾐﾉﾜ</t>
  </si>
  <si>
    <t>399-4568上伊那郡南箕輪村3125-1</t>
  </si>
  <si>
    <t>0265-72-3309</t>
  </si>
  <si>
    <t>ｲﾅ</t>
  </si>
  <si>
    <t>399-0025伊那市伊那4460</t>
  </si>
  <si>
    <t>0265-72-6168</t>
  </si>
  <si>
    <t>ｲﾅﾄｳﾌﾞ</t>
  </si>
  <si>
    <t>396-0009伊那市日影5749</t>
  </si>
  <si>
    <t>0265-72-6128</t>
  </si>
  <si>
    <t>ﾆｼﾐﾉﾜ</t>
  </si>
  <si>
    <t>399-4501伊那市西箕輪6569-1</t>
  </si>
  <si>
    <t>0265-72-6421</t>
  </si>
  <si>
    <t>ﾊﾙﾄﾐ</t>
  </si>
  <si>
    <t>399-4432伊那市東春近2408</t>
  </si>
  <si>
    <t>0265-72-5245</t>
  </si>
  <si>
    <t>ﾐﾔﾀﾞ</t>
  </si>
  <si>
    <t>399-4301上伊那郡宮田村3474</t>
  </si>
  <si>
    <t>0265-85-2004</t>
  </si>
  <si>
    <t>ｱｶﾎ</t>
  </si>
  <si>
    <t>399-4117駒ヶ根市赤穂4704</t>
  </si>
  <si>
    <t>0265-83-3161</t>
  </si>
  <si>
    <t>ｺﾏｶﾞﾈﾋｶﾞｼ</t>
  </si>
  <si>
    <t>399-4321駒ヶ根市東伊那966-1</t>
  </si>
  <si>
    <t>0265-83-4014</t>
  </si>
  <si>
    <t>ｲｲｼﾞﾏ</t>
  </si>
  <si>
    <t>399-3702上伊那郡飯島町飯島2532-2</t>
  </si>
  <si>
    <t>0265-86-2020</t>
  </si>
  <si>
    <t>ﾅｶｶﾞﾜ</t>
  </si>
  <si>
    <t>399-3802上伊那郡中川村片桐4580</t>
  </si>
  <si>
    <t>0265-88-3070</t>
  </si>
  <si>
    <t>ﾊｾ</t>
  </si>
  <si>
    <t>396-0402伊那市長谷溝口1080</t>
  </si>
  <si>
    <t>0265-98-2050</t>
  </si>
  <si>
    <t>ﾀｶﾄｵ</t>
  </si>
  <si>
    <t>396-0213伊那市高遠町東高遠232</t>
  </si>
  <si>
    <t>0265-94-2142</t>
  </si>
  <si>
    <t>ｼﾓｲﾅﾏﾂｶﾜ</t>
  </si>
  <si>
    <t>399-3303下伊那郡松川町元大島3293</t>
  </si>
  <si>
    <t>0265-36-2073</t>
  </si>
  <si>
    <t>ﾀｶﾓﾘ</t>
  </si>
  <si>
    <t>399-3103下伊那郡高森町下市田2200-1</t>
  </si>
  <si>
    <t>0265-35-2204</t>
  </si>
  <si>
    <t>ｲｲﾀﾞｺｳﾘｮｳ</t>
  </si>
  <si>
    <t>395-0004飯田市上郷黒田5485</t>
  </si>
  <si>
    <t>0265-22-1163</t>
  </si>
  <si>
    <t>ｱﾁ</t>
  </si>
  <si>
    <t>395-0302下伊那郡阿智村伍和173</t>
  </si>
  <si>
    <t>0265-43-2504</t>
  </si>
  <si>
    <t>ﾈﾊﾞ</t>
  </si>
  <si>
    <t>395-0701下伊那郡根羽村86</t>
  </si>
  <si>
    <t>0265-49-2300</t>
  </si>
  <si>
    <t>ｼﾓｼﾞｮｳ</t>
  </si>
  <si>
    <t>399-2101下伊那郡下條村睦沢8690-1</t>
  </si>
  <si>
    <t>0260-27-1212</t>
  </si>
  <si>
    <t>ｱﾅﾝﾀﾞｲｲﾁ</t>
  </si>
  <si>
    <t>399-1502下伊那郡阿南町東條435</t>
  </si>
  <si>
    <t>0260-22-2014</t>
  </si>
  <si>
    <t>ｱﾅﾝﾀﾞｲﾆ</t>
  </si>
  <si>
    <t>399-1612下伊那郡阿南町新野1294</t>
  </si>
  <si>
    <t>0260-24-2023</t>
  </si>
  <si>
    <t>ﾃﾝﾘｭｳ</t>
  </si>
  <si>
    <t>399-1201下伊那郡天龍村平岡1174</t>
  </si>
  <si>
    <t>0260-32-2140</t>
  </si>
  <si>
    <t>ﾔｽｵｶ</t>
  </si>
  <si>
    <t>399-1801下伊那郡泰阜村6221-5</t>
  </si>
  <si>
    <t>0260-25-2320</t>
  </si>
  <si>
    <t>ﾀｶｷﾞ</t>
  </si>
  <si>
    <t>395-1101下伊那郡喬木村1562</t>
  </si>
  <si>
    <t>0265-33-2064</t>
  </si>
  <si>
    <t>ﾄﾖｵｶ</t>
  </si>
  <si>
    <t>399-3202下伊那郡豊丘村神稲4020</t>
  </si>
  <si>
    <t>0265-35-2125</t>
  </si>
  <si>
    <t>ｵｵｼｶ</t>
  </si>
  <si>
    <t>399-3501下伊那郡大鹿村鹿塩2952</t>
  </si>
  <si>
    <t>0265-39-2220</t>
  </si>
  <si>
    <t>ﾄｵﾔﾏ</t>
  </si>
  <si>
    <t>399-1311飯田市南信濃和田950</t>
  </si>
  <si>
    <t>0260-34-2047</t>
  </si>
  <si>
    <t>ｲｲﾀﾞﾋｶﾞｼ</t>
  </si>
  <si>
    <t>395-0051飯田市高羽町3-16</t>
  </si>
  <si>
    <t>0265-22-0480</t>
  </si>
  <si>
    <t>ｲｲﾀﾞﾆｼ</t>
  </si>
  <si>
    <t>395-0061飯田市正永町1-1215</t>
  </si>
  <si>
    <t>0265-22-0143</t>
  </si>
  <si>
    <t>ﾐﾄﾞﾘｶﾞｵｶ</t>
  </si>
  <si>
    <t>395-0813飯田市毛賀426</t>
  </si>
  <si>
    <t>0265-22-1469</t>
  </si>
  <si>
    <t>ｱｻﾋｶﾞｵｶ</t>
  </si>
  <si>
    <t>395-0157飯田市大瀬木3530</t>
  </si>
  <si>
    <t>0265-25-2027</t>
  </si>
  <si>
    <t>ﾘｭｳｷｮｳ</t>
  </si>
  <si>
    <t>399-2431飯田市川路4370</t>
  </si>
  <si>
    <t>0265-27-2163</t>
  </si>
  <si>
    <t>ﾘｭｳﾄｳ</t>
  </si>
  <si>
    <t>399-2221飯田市龍江9205</t>
  </si>
  <si>
    <t>0265-27-3169</t>
  </si>
  <si>
    <t>ｶﾅｴ</t>
  </si>
  <si>
    <t>395-0806飯田市鼎上山2582</t>
  </si>
  <si>
    <t>0265-22-0173</t>
  </si>
  <si>
    <t>ﾋﾗﾔ</t>
  </si>
  <si>
    <t>395-0601下伊那郡平谷村1077</t>
  </si>
  <si>
    <t>0265-48-2004</t>
  </si>
  <si>
    <t>ｳﾙｷﾞ</t>
  </si>
  <si>
    <t>399-1601下伊那郡売木村2656</t>
  </si>
  <si>
    <t>0260-28-2331</t>
  </si>
  <si>
    <t>ﾅﾗｶﾜ</t>
  </si>
  <si>
    <t>塩筑</t>
  </si>
  <si>
    <t>399-6303塩尻市奈良井1037-3</t>
  </si>
  <si>
    <t>塩尻市奈良井1037-3</t>
  </si>
  <si>
    <t>0264-34-2242</t>
  </si>
  <si>
    <t>ｷｿ</t>
  </si>
  <si>
    <t>木曽</t>
  </si>
  <si>
    <t>399-6201木曽郡木祖村薮原461</t>
  </si>
  <si>
    <t>0264-36-2002</t>
  </si>
  <si>
    <t>ﾋﾖｼ</t>
  </si>
  <si>
    <t>399-6101木曽郡木曽町日義1795</t>
  </si>
  <si>
    <t>木曽郡木曽町日義1795</t>
  </si>
  <si>
    <t>0264-26-2004</t>
  </si>
  <si>
    <t>ｷｿﾏﾁ</t>
  </si>
  <si>
    <t>397-0002木曽郡福島町新開4110</t>
  </si>
  <si>
    <t>0264-22-2096</t>
  </si>
  <si>
    <t>ｶｲﾀﾞ</t>
  </si>
  <si>
    <t>397-0302木曽郡木曽町開田高原西野841</t>
  </si>
  <si>
    <t>木曽郡木曽町開田高原西野841</t>
  </si>
  <si>
    <t>0264-42-3321</t>
  </si>
  <si>
    <t>ｵｳﾀｷ</t>
  </si>
  <si>
    <t>397-0201木曽郡王滝村2753</t>
  </si>
  <si>
    <t>0264-48-2528</t>
  </si>
  <si>
    <t>ｱｹﾞﾏﾂ</t>
  </si>
  <si>
    <t>399-5601木曽郡上松町上松1757-1</t>
  </si>
  <si>
    <t>木曽郡上松町上松1757-1</t>
  </si>
  <si>
    <t>0264-52-2135</t>
  </si>
  <si>
    <t>ｵｵｸﾜ</t>
  </si>
  <si>
    <t>399-5503木曽郡大桑村長野891-1</t>
  </si>
  <si>
    <t>木曽郡大桑村長野891-1</t>
  </si>
  <si>
    <t>0264-55-3039</t>
  </si>
  <si>
    <t>ﾅｷﾞｿ</t>
  </si>
  <si>
    <t>399-5301木曽郡南木曽町読書2942-2</t>
  </si>
  <si>
    <t>0264-57-2043</t>
  </si>
  <si>
    <t>ﾘｮｳｵﾉ</t>
  </si>
  <si>
    <t>399-0651塩尻市北小野13389</t>
  </si>
  <si>
    <t>0266-46-2957</t>
  </si>
  <si>
    <t>ｼｵｼﾞﾘ</t>
  </si>
  <si>
    <t>399-0713塩尻市大小屋61</t>
  </si>
  <si>
    <t>0263-52-7852</t>
  </si>
  <si>
    <t>ｼｵｼﾞﾘｾｲﾌﾞ</t>
  </si>
  <si>
    <t>399-6461塩尻市宗賀1461-2</t>
  </si>
  <si>
    <t>0263-51-1603</t>
  </si>
  <si>
    <t>ｵｶ</t>
  </si>
  <si>
    <t>399-0702塩尻市広丘野村1302</t>
  </si>
  <si>
    <t>0263-52-8973</t>
  </si>
  <si>
    <t>ｼｵｼﾞﾘｺｳﾘｮｳ</t>
  </si>
  <si>
    <t>399-0705塩尻市広丘竪石457-1</t>
  </si>
  <si>
    <t>0263-53-3537</t>
  </si>
  <si>
    <t>ﾊﾀ</t>
  </si>
  <si>
    <t>松本市</t>
  </si>
  <si>
    <t>390-1401松本市波田町10145-1</t>
  </si>
  <si>
    <t>0263-92-2034</t>
  </si>
  <si>
    <t>ｱｶｼﾅ</t>
  </si>
  <si>
    <t>安曇野</t>
  </si>
  <si>
    <t>399-7102安曇野市明科中川手2666</t>
  </si>
  <si>
    <t>安曇野市明科中川手2666</t>
  </si>
  <si>
    <t>0263-62-2133</t>
  </si>
  <si>
    <t>ｲｸｻｶ</t>
  </si>
  <si>
    <t>399-7201東筑摩郡生坂村5445-2</t>
  </si>
  <si>
    <t>0263-69-2020</t>
  </si>
  <si>
    <t>ｱｲﾀﾞ</t>
  </si>
  <si>
    <t>399-7402松本市会田8923</t>
  </si>
  <si>
    <t>松本市会田8923</t>
  </si>
  <si>
    <t>0263-64-2020</t>
  </si>
  <si>
    <t>ｾｲﾅﾝ</t>
  </si>
  <si>
    <t>399-7502東筑摩郡本城村東条1</t>
  </si>
  <si>
    <t>0263-66-2430</t>
  </si>
  <si>
    <t>ﾁｸﾎｸ</t>
  </si>
  <si>
    <t>399-7701東筑摩郡麻績村麻4631</t>
  </si>
  <si>
    <t>0263-67-2032</t>
  </si>
  <si>
    <t>ﾎﾀｶﾋｶﾞｼ</t>
  </si>
  <si>
    <t>399-8303安曇野市穂高5119-2</t>
  </si>
  <si>
    <t>安曇野市穂高5119-2</t>
  </si>
  <si>
    <t>0263-82-2230</t>
  </si>
  <si>
    <t>ﾎﾀｶﾆｼ</t>
  </si>
  <si>
    <t>399-8301安曇野市穂高有明9525</t>
  </si>
  <si>
    <t>安曇野市穂高有明9525</t>
  </si>
  <si>
    <t>0263-83-8580</t>
  </si>
  <si>
    <t>ﾄﾖｼﾅｷﾀ</t>
  </si>
  <si>
    <t>399-8205安曇野市豊科5558</t>
  </si>
  <si>
    <t>安曇野市豊科5558</t>
  </si>
  <si>
    <t>0263-72-2265</t>
  </si>
  <si>
    <t>ﾄﾖｼﾅﾐﾅﾐ</t>
  </si>
  <si>
    <t>399-8205安曇野市豊科1487</t>
  </si>
  <si>
    <t>安曇野市豊科1487</t>
  </si>
  <si>
    <t>0263-72-7860</t>
  </si>
  <si>
    <t>ﾎﾘｶﾞﾈ</t>
  </si>
  <si>
    <t>399-8211安曇野市堀金烏川2126-1</t>
  </si>
  <si>
    <t>安曇野市堀金烏川2126-1</t>
  </si>
  <si>
    <t>0263-72-2272</t>
  </si>
  <si>
    <t>ﾐｻﾄ</t>
  </si>
  <si>
    <t>399-8101安曇野市三郷明盛1885-1</t>
  </si>
  <si>
    <t>安曇野市三郷明盛1885-1</t>
  </si>
  <si>
    <t>0263-77-2024</t>
  </si>
  <si>
    <t>ｱｽﾞｻｶﾞﾜ</t>
  </si>
  <si>
    <t>390-1702松本市梓川梓800-2</t>
  </si>
  <si>
    <t>松本市梓川梓800-2</t>
  </si>
  <si>
    <t>0263-78-2024</t>
  </si>
  <si>
    <t>ｱｽﾞﾐ</t>
  </si>
  <si>
    <t>390-1502松本市安曇964</t>
  </si>
  <si>
    <t>松本市安曇964</t>
  </si>
  <si>
    <t>0263-94-2234</t>
  </si>
  <si>
    <t>ｵｵﾉｶﾞﾜ</t>
  </si>
  <si>
    <t>390-1507松本市安曇3886-1</t>
  </si>
  <si>
    <t>松本市安曇3886-1</t>
  </si>
  <si>
    <t>0263-93-2224</t>
  </si>
  <si>
    <t>ﾅｶﾞﾜ</t>
  </si>
  <si>
    <t>390-1611松本市奈川2281</t>
  </si>
  <si>
    <t>松本市奈川2281</t>
  </si>
  <si>
    <t>0263-79-2002</t>
  </si>
  <si>
    <t>ﾀｶｾ</t>
  </si>
  <si>
    <t>399-8601北安曇郡池田町池田3210-1</t>
  </si>
  <si>
    <t>0261-62-2171</t>
  </si>
  <si>
    <t>ﾎｸｱﾝﾏﾂｶﾜ</t>
  </si>
  <si>
    <t>399-8501北安曇郡松川村5721-634</t>
  </si>
  <si>
    <t>0261-62-2116</t>
  </si>
  <si>
    <t>ﾔｻｶ</t>
  </si>
  <si>
    <t>399-7301大町市八坂11648</t>
  </si>
  <si>
    <t>大町市八坂11648</t>
  </si>
  <si>
    <t>0261-26-2020</t>
  </si>
  <si>
    <t>ﾐｱｻ</t>
  </si>
  <si>
    <t>399-9101大町市美麻27503</t>
  </si>
  <si>
    <t>大町市美麻27503</t>
  </si>
  <si>
    <t>0261-29-2004</t>
  </si>
  <si>
    <t>ﾊｸﾊﾞ</t>
  </si>
  <si>
    <t>399-9301北安曇郡白馬村北城2180</t>
  </si>
  <si>
    <t>0261-72-2026</t>
  </si>
  <si>
    <t>ｵﾀﾘ</t>
  </si>
  <si>
    <t>399-9422北安曇郡小谷村千国乙3800-ｲ</t>
  </si>
  <si>
    <t>0261-82-2234</t>
  </si>
  <si>
    <t>ｵｵﾏﾁﾀﾞｲｲﾁ</t>
  </si>
  <si>
    <t>398-0002大町市大町4528</t>
  </si>
  <si>
    <t>0261-22-1262</t>
  </si>
  <si>
    <t>ﾆｼﾅﾀﾞｲ</t>
  </si>
  <si>
    <t>398-0002大町市大町3759</t>
  </si>
  <si>
    <t>0261-22-1817</t>
  </si>
  <si>
    <t>ｵｵｵｶ</t>
  </si>
  <si>
    <t>更埴</t>
  </si>
  <si>
    <t>381-2703長野市大岡村乙304-1</t>
  </si>
  <si>
    <t>長野市大岡村乙304-1</t>
  </si>
  <si>
    <t>026-266-2300</t>
  </si>
  <si>
    <t>ｻｶｷ</t>
  </si>
  <si>
    <t>389-0602埴科郡坂城町中之条926</t>
  </si>
  <si>
    <t>0268-82-3080</t>
  </si>
  <si>
    <t>ﾄｸﾞﾗｶﾐﾔﾏﾀﾞ</t>
  </si>
  <si>
    <t>389-0804千曲市戸倉2500</t>
  </si>
  <si>
    <t>千曲市戸倉2500</t>
  </si>
  <si>
    <t>026-275-0069</t>
  </si>
  <si>
    <t>ﾊﾆｭｳ</t>
  </si>
  <si>
    <t>387-0012千曲市桜堂100</t>
  </si>
  <si>
    <t>千曲市桜堂100</t>
  </si>
  <si>
    <t>026-272-0015</t>
  </si>
  <si>
    <t>ｺｳｼｮｸﾆｼ</t>
  </si>
  <si>
    <t>387-0021千曲市稲荷山134</t>
  </si>
  <si>
    <t>千曲市稲荷山134</t>
  </si>
  <si>
    <t>026-272-1515</t>
  </si>
  <si>
    <t>ﾔｼﾛ</t>
  </si>
  <si>
    <t>387-0007千曲市屋代810</t>
  </si>
  <si>
    <t>千曲市屋代810</t>
  </si>
  <si>
    <t>026-272-0276</t>
  </si>
  <si>
    <t>ｵﾌﾞｾ</t>
  </si>
  <si>
    <t>381-0201上高井郡小布施町小布施65</t>
  </si>
  <si>
    <t>026-247-2109</t>
  </si>
  <si>
    <t>ﾀｶﾔﾏ</t>
  </si>
  <si>
    <t>382-0825上高井郡高山村高井4575</t>
  </si>
  <si>
    <t>026-245-0948</t>
  </si>
  <si>
    <t>ﾄｷﾜ</t>
  </si>
  <si>
    <t>382-0013須坂市日滝61</t>
  </si>
  <si>
    <t>026-245-0326</t>
  </si>
  <si>
    <t>ｵｵﾓﾘ</t>
  </si>
  <si>
    <t>382-0017須坂市日滝2082-1</t>
  </si>
  <si>
    <t>026-245-0280</t>
  </si>
  <si>
    <t>ｽﾐｻｶ</t>
  </si>
  <si>
    <t>382-0098須坂市墨坂南2-1-19</t>
  </si>
  <si>
    <t>須坂市墨坂南2-1-19</t>
  </si>
  <si>
    <t>026-245-0564</t>
  </si>
  <si>
    <t>須坂市立東中学校</t>
  </si>
  <si>
    <t>ｽｻﾞｶｱｽﾞﾏ</t>
  </si>
  <si>
    <t>382-0033須坂市亀倉6-6</t>
  </si>
  <si>
    <t>026-245-2342</t>
  </si>
  <si>
    <t>ﾔﾏﾉｳﾁ</t>
  </si>
  <si>
    <t>381-0401下高井郡山ノ内町平隠3400</t>
  </si>
  <si>
    <t>0269-33-3604</t>
  </si>
  <si>
    <t>ｷｼﾞﾏﾀﾞｲﾗ</t>
  </si>
  <si>
    <t>389-2302下高井郡木島平村往郷839</t>
  </si>
  <si>
    <t>0269-82-2032</t>
  </si>
  <si>
    <t>ﾉｻﾞﾜｵﾝｾﾝ</t>
  </si>
  <si>
    <t>389-2502下高井郡野沢温泉村豊郷10144</t>
  </si>
  <si>
    <t>0269-85-2141</t>
  </si>
  <si>
    <t>ﾅﾝｸﾞｳ</t>
  </si>
  <si>
    <t>383-0031中野市南宮1-12</t>
  </si>
  <si>
    <t>0269-22-2365</t>
  </si>
  <si>
    <t>ﾅｶﾉﾀﾞｲﾗ</t>
  </si>
  <si>
    <t>383-0046中野市片塩165</t>
  </si>
  <si>
    <t>0269-22-4021</t>
  </si>
  <si>
    <t>ｺｳｼｬ</t>
  </si>
  <si>
    <t>383-0062中野市笠原190</t>
  </si>
  <si>
    <t>0269-22-2755</t>
  </si>
  <si>
    <t>ﾄﾖﾉ</t>
  </si>
  <si>
    <t>389-1105長野市豊野814</t>
  </si>
  <si>
    <t>長野市豊野814</t>
  </si>
  <si>
    <t>026-257-2313</t>
  </si>
  <si>
    <t>ｲｲﾂﾞﾅ</t>
  </si>
  <si>
    <t>389-1206上水内郡飯綱町普光寺1</t>
  </si>
  <si>
    <t>上水内郡飯綱町普光寺1</t>
  </si>
  <si>
    <t>026-253-2244</t>
  </si>
  <si>
    <t>ｼﾅﾉ</t>
  </si>
  <si>
    <t>389-1313上水内郡信濃町古間491</t>
  </si>
  <si>
    <t>026-255-2373</t>
  </si>
  <si>
    <t>ﾄｶﾞｸｼ</t>
  </si>
  <si>
    <t>381-4102長野市戸隠豊岡2960</t>
  </si>
  <si>
    <t>長野市戸隠豊岡2960</t>
  </si>
  <si>
    <t>026-254-2157</t>
  </si>
  <si>
    <t>ｷﾅｻ</t>
  </si>
  <si>
    <t>381-4301長野市鬼無里718</t>
  </si>
  <si>
    <t>長野市鬼無里718</t>
  </si>
  <si>
    <t>026-256-2054</t>
  </si>
  <si>
    <t>ｵｶﾞﾜ</t>
  </si>
  <si>
    <t>381-3302上水内郡小川村高府8800-2</t>
  </si>
  <si>
    <t>026-269-2053</t>
  </si>
  <si>
    <t>ﾅｶｼﾞｮｳ</t>
  </si>
  <si>
    <t>381-3203上水内郡中条村中条2328</t>
  </si>
  <si>
    <t>026-267-2206</t>
  </si>
  <si>
    <t>ｼﾝｼｭｳｼﾝﾏﾁ</t>
  </si>
  <si>
    <t>381-2405上水内郡信州新町新町1006</t>
  </si>
  <si>
    <t>026-262-2028</t>
  </si>
  <si>
    <t>ﾄﾖﾀﾞ</t>
  </si>
  <si>
    <t>389-2101中野市豊田豊津4296-1</t>
  </si>
  <si>
    <t>中野市豊田豊津4296-1</t>
  </si>
  <si>
    <t>0269-38-2131</t>
  </si>
  <si>
    <t>ｻｶｴ</t>
  </si>
  <si>
    <t>389-2702下水内郡栄村北信3892</t>
  </si>
  <si>
    <t>0269-87-2160</t>
  </si>
  <si>
    <t>ｲｲﾔﾏｼﾞｮｳﾅﾝ</t>
  </si>
  <si>
    <t>389-2253飯山市飯山350</t>
  </si>
  <si>
    <t>0269-62-2301</t>
  </si>
  <si>
    <t>ｲｲﾔﾏｼﾞｮｳﾎｸ</t>
  </si>
  <si>
    <t>389-2253飯山市大字照里808-1</t>
  </si>
  <si>
    <t>飯山市大字照里808-1</t>
  </si>
  <si>
    <t>0269-65-2001</t>
  </si>
  <si>
    <t>ﾔﾅｷﾞﾏﾁ</t>
  </si>
  <si>
    <t>380-0803長野市三輪1252</t>
  </si>
  <si>
    <t>026-234-2128</t>
  </si>
  <si>
    <t>ｻｸﾗｶﾞｵｶ</t>
  </si>
  <si>
    <t>381-0034長野市高田川端912</t>
  </si>
  <si>
    <t>026-226-3709</t>
  </si>
  <si>
    <t>ﾅｶﾞﾉﾄｳﾌﾞ</t>
  </si>
  <si>
    <t>381-0045長野市桐原2-8-1</t>
  </si>
  <si>
    <t>長野市桐原2-8-1</t>
  </si>
  <si>
    <t>026-241-2271</t>
  </si>
  <si>
    <t>ﾅｶﾞﾉｾｲﾌﾞ</t>
  </si>
  <si>
    <t>380-0873長野市西長野550-1</t>
  </si>
  <si>
    <t>026-234-2265</t>
  </si>
  <si>
    <t>ｻﾝﾖｳ</t>
  </si>
  <si>
    <t>381-0034長野市高田1609</t>
  </si>
  <si>
    <t>026-243-6900</t>
  </si>
  <si>
    <t>ﾄｳﾎｸ</t>
  </si>
  <si>
    <t>381-0004長野市大町大曲945</t>
  </si>
  <si>
    <t>長野市大町大曲945</t>
  </si>
  <si>
    <t>026-296-5400</t>
  </si>
  <si>
    <t>ﾅｶﾞﾉﾎｸﾌﾞ</t>
  </si>
  <si>
    <t>381-0055長野市屋敷田389</t>
  </si>
  <si>
    <t>026-241-7980</t>
  </si>
  <si>
    <t>ｲﾓｲ</t>
  </si>
  <si>
    <t>380-0885長野市桜600</t>
  </si>
  <si>
    <t>026-233-3727</t>
  </si>
  <si>
    <t>ｽｿﾊﾞﾅ</t>
  </si>
  <si>
    <t>380-0943長野市安茂里2069</t>
  </si>
  <si>
    <t>026-226-1804</t>
  </si>
  <si>
    <t>ｻｲﾘｮｳ</t>
  </si>
  <si>
    <t>380-0913長野市川合新田202ｰ1</t>
  </si>
  <si>
    <t>026-221-8686</t>
  </si>
  <si>
    <t>ｼﾉﾉｲﾋｶﾞｼ</t>
  </si>
  <si>
    <t>388-8003長野市篠ノ井小森840</t>
  </si>
  <si>
    <t>026-292-0135</t>
  </si>
  <si>
    <t>ｼﾉﾉｲﾆｼ</t>
  </si>
  <si>
    <t>388-8011長野市篠ノ井布施五明380</t>
  </si>
  <si>
    <t>026-292-0244</t>
  </si>
  <si>
    <t>ﾏﾂｼﾛ</t>
  </si>
  <si>
    <t>381-1231長野市松代町松代207</t>
  </si>
  <si>
    <t>026-278-2402</t>
  </si>
  <si>
    <t>ﾜｶﾎ</t>
  </si>
  <si>
    <t>381-0103長野市若穂川田503</t>
  </si>
  <si>
    <t>026-282-2163</t>
  </si>
  <si>
    <t>ｶﾜﾅｶｼﾞﾏ</t>
  </si>
  <si>
    <t>381-2226長野市川中島町今井1360</t>
  </si>
  <si>
    <t>026-284-4027</t>
  </si>
  <si>
    <t>ｺｳﾎｸ</t>
  </si>
  <si>
    <t>381-2205長野市青木島町大塚51</t>
  </si>
  <si>
    <t>026-284-2019</t>
  </si>
  <si>
    <t>ｺｳﾄｸ</t>
  </si>
  <si>
    <t>381-2214長野市稲里町田牧1355-1</t>
  </si>
  <si>
    <t>026-283-3855</t>
  </si>
  <si>
    <t>ﾅﾆｱｲ</t>
  </si>
  <si>
    <t>381-3161長野市七二会丁227</t>
  </si>
  <si>
    <t>026-229-2125</t>
  </si>
  <si>
    <t>ｼﾝｺｳ</t>
  </si>
  <si>
    <t>381-2351長野市信更町氷ノ田3273</t>
  </si>
  <si>
    <t>026-299-2301</t>
  </si>
  <si>
    <t>ｼﾝﾀﾞｲﾅｶﾞﾉ</t>
  </si>
  <si>
    <t>381-0016長野市南堀109</t>
  </si>
  <si>
    <t>026-243-0633</t>
  </si>
  <si>
    <t>ｼﾐｽﾞ</t>
  </si>
  <si>
    <t>390-0805松本市清水2-7-12</t>
  </si>
  <si>
    <t>0263-32-2078</t>
  </si>
  <si>
    <t>ｶﾏﾀﾞ</t>
  </si>
  <si>
    <t>390-0837松本市鎌田2-3-56</t>
  </si>
  <si>
    <t>0263-25-1088</t>
  </si>
  <si>
    <t>ｼﾝﾒｲ</t>
  </si>
  <si>
    <t>399-0007松本市石芝3-3-20</t>
  </si>
  <si>
    <t>0263-25-3848</t>
  </si>
  <si>
    <t>ﾏﾙﾉｳﾁ</t>
  </si>
  <si>
    <t>390-0862松本市宮渕3-6-1</t>
  </si>
  <si>
    <t>0263-32-1962</t>
  </si>
  <si>
    <t>ｱｻﾋﾏﾁ</t>
  </si>
  <si>
    <t>390-0802松本市旭3-7-1</t>
  </si>
  <si>
    <t>0263-32-2048</t>
  </si>
  <si>
    <t>ﾏﾂｼﾏ</t>
  </si>
  <si>
    <t>390-0851松本市島内3986</t>
  </si>
  <si>
    <t>0263-40-1367</t>
  </si>
  <si>
    <t>ｶｲｾｲ</t>
  </si>
  <si>
    <t>390-0822松本市神田2-7-1</t>
  </si>
  <si>
    <t>0263-26-1852</t>
  </si>
  <si>
    <t>ﾔﾏﾍﾞ</t>
  </si>
  <si>
    <t>390-0221松本市里山辺3326</t>
  </si>
  <si>
    <t>0263-32-0267</t>
  </si>
  <si>
    <t>ﾀｶﾂﾅ</t>
  </si>
  <si>
    <t>390-0852松本市島立4416</t>
  </si>
  <si>
    <t>0263-47-3929</t>
  </si>
  <si>
    <t>ｽｶﾞﾉ</t>
  </si>
  <si>
    <t>399-0033松本市笹賀3475</t>
  </si>
  <si>
    <t>0263-58-2056</t>
  </si>
  <si>
    <t>ﾁｸﾏﾉ</t>
  </si>
  <si>
    <t>399-0032松本市芳川村井町837-1</t>
  </si>
  <si>
    <t>0263-58-2071</t>
  </si>
  <si>
    <t>ﾒｲｾﾞﾝ</t>
  </si>
  <si>
    <t>399-0021松本市寿豊丘812-1</t>
  </si>
  <si>
    <t>0263-86-0044</t>
  </si>
  <si>
    <t>ﾒﾄﾊﾞ</t>
  </si>
  <si>
    <t>390-0613松本市原1085-2</t>
  </si>
  <si>
    <t>0263-46-0285</t>
  </si>
  <si>
    <t>ﾊﾁﾓﾘ</t>
  </si>
  <si>
    <t>390-1104東筑摩郡朝日村古見3332-5</t>
  </si>
  <si>
    <t>0263-99-2501</t>
  </si>
  <si>
    <t>ｼﾝﾀﾞｲﾏﾂﾓﾄ</t>
  </si>
  <si>
    <t>390-0871松本市桐1-3-1</t>
  </si>
  <si>
    <t>0263-37-2212</t>
  </si>
  <si>
    <t>ﾄﾞﾝｸﾞﾘﾑｶｶﾞﾀ</t>
  </si>
  <si>
    <t>399-1202下伊那郡天龍村神原3974</t>
  </si>
  <si>
    <t>0260-32-3755　</t>
  </si>
  <si>
    <t>ﾔｼﾛﾌｿﾞｸ</t>
  </si>
  <si>
    <t>387-8501 千曲市屋代1000 番地</t>
  </si>
  <si>
    <t>千曲市屋代1000 番地</t>
  </si>
  <si>
    <t>026-480-2370</t>
  </si>
  <si>
    <t>ｾｲｾﾝ</t>
  </si>
  <si>
    <t>長野市</t>
  </si>
  <si>
    <t>380-0801長野市箱清水1-9-19</t>
  </si>
  <si>
    <t>026-234-2301</t>
  </si>
  <si>
    <t>ｻｲｷｮｳ</t>
  </si>
  <si>
    <t>399-0035松本市村井町北2-14-47</t>
  </si>
  <si>
    <t>0263-58-0311</t>
  </si>
  <si>
    <t>ｼｭｳﾎｳ</t>
  </si>
  <si>
    <t>390-0813松本市埋橋2-1-1</t>
  </si>
  <si>
    <t>0263-31-8311</t>
  </si>
  <si>
    <t>ﾆﾁﾀﾞｲ</t>
  </si>
  <si>
    <t>381-0038長野市東和田253</t>
  </si>
  <si>
    <t>026-243-1079</t>
  </si>
  <si>
    <t>ﾌﾞﾝｶｶﾞｸｴﾝ</t>
  </si>
  <si>
    <t>380-0915長野市上千田141　</t>
  </si>
  <si>
    <t>長野市上千田141　</t>
  </si>
  <si>
    <t>026-226-8386</t>
  </si>
  <si>
    <t>ｾｲﾘｮｳﾌｿﾞｸ</t>
  </si>
  <si>
    <t>392-8548諏訪市清水1-10-1</t>
  </si>
  <si>
    <t>諏訪市清水1-10-1</t>
  </si>
  <si>
    <t>0266-52-0201</t>
  </si>
  <si>
    <t>長野市立長野中学校</t>
  </si>
  <si>
    <t>ｲﾁﾘﾂﾅｶﾞﾉ</t>
  </si>
  <si>
    <t>380-0803長野市大字徳間1133番地</t>
  </si>
  <si>
    <t>長野市大字徳間1133番地</t>
  </si>
  <si>
    <t>026-296-1241</t>
  </si>
  <si>
    <t>公認最高記録【参加制限（１）のみ】</t>
  </si>
  <si>
    <r>
      <t>出場種目(</t>
    </r>
    <r>
      <rPr>
        <b/>
        <sz val="11"/>
        <color indexed="10"/>
        <rFont val="ＭＳ Ｐゴシック"/>
        <family val="3"/>
      </rPr>
      <t>四種競技詳細記入表</t>
    </r>
    <r>
      <rPr>
        <sz val="11"/>
        <color indexed="10"/>
        <rFont val="ＭＳ Ｐゴシック"/>
        <family val="3"/>
      </rPr>
      <t>も入力すること</t>
    </r>
    <r>
      <rPr>
        <sz val="11"/>
        <color theme="1"/>
        <rFont val="Calibri"/>
        <family val="3"/>
      </rPr>
      <t>)</t>
    </r>
  </si>
  <si>
    <t>※個人種目申込一覧表から名前等は反映されます。</t>
  </si>
  <si>
    <t>100m</t>
  </si>
  <si>
    <t>走幅跳</t>
  </si>
  <si>
    <t>棒高跳</t>
  </si>
  <si>
    <t>公認最高記録取得日　月/日(場所)</t>
  </si>
  <si>
    <t>4/7(松本)</t>
  </si>
  <si>
    <t>砲丸投(5kg)</t>
  </si>
  <si>
    <t>5/27(伊那)</t>
  </si>
  <si>
    <t>5/3(長野)</t>
  </si>
  <si>
    <t>5/19(佐久)</t>
  </si>
  <si>
    <t>各種目公認最高記録　※参加制限（1）～（3）</t>
  </si>
  <si>
    <t>男子1180
女子1320</t>
  </si>
  <si>
    <t>男子580
女子450</t>
  </si>
  <si>
    <t>男子300
女子220</t>
  </si>
  <si>
    <t>種目公認最高記録　※参加制限(4)</t>
  </si>
  <si>
    <t>長野県外で取得した公認記録の詳細</t>
  </si>
  <si>
    <t>日付</t>
  </si>
  <si>
    <t>大会名</t>
  </si>
  <si>
    <t>都道府県</t>
  </si>
  <si>
    <t>得点</t>
  </si>
  <si>
    <t>男子四種競技</t>
  </si>
  <si>
    <t>順位</t>
  </si>
  <si>
    <t>氏　　　名</t>
  </si>
  <si>
    <t>学</t>
  </si>
  <si>
    <t>所　　属</t>
  </si>
  <si>
    <t>１１０ｍＨ(風)</t>
  </si>
  <si>
    <t>得点</t>
  </si>
  <si>
    <t>砲丸投</t>
  </si>
  <si>
    <t>走高跳</t>
  </si>
  <si>
    <t>４００ｍ</t>
  </si>
  <si>
    <t>得点計</t>
  </si>
  <si>
    <t>事由</t>
  </si>
  <si>
    <t>仮順</t>
  </si>
  <si>
    <t>ﾁｪｯｸ</t>
  </si>
  <si>
    <t>女子四種競技</t>
  </si>
  <si>
    <t>順位</t>
  </si>
  <si>
    <t>氏　　　名</t>
  </si>
  <si>
    <t>学</t>
  </si>
  <si>
    <t>所　　属</t>
  </si>
  <si>
    <t>１００ｍＨ(風)</t>
  </si>
  <si>
    <t>走高跳</t>
  </si>
  <si>
    <t>２００ｍ(風)</t>
  </si>
  <si>
    <t>事由</t>
  </si>
  <si>
    <t>仮順</t>
  </si>
  <si>
    <t>記入例)　数字は半角、カンマは入れない、400mは分表示   （　　）は得点　→　換算表は｢男子四種計算」「女子四種計算」シート参照</t>
  </si>
  <si>
    <t>↑「印刷用シート」を印刷して押印してください</t>
  </si>
  <si>
    <t>5833(472)</t>
  </si>
  <si>
    <t>1723(600)</t>
  </si>
  <si>
    <t>150(389)</t>
  </si>
  <si>
    <t>650(278)</t>
  </si>
  <si>
    <r>
      <t xml:space="preserve">【注意事項】
○公認最高記録を必ず入力のこと。
</t>
    </r>
    <r>
      <rPr>
        <b/>
        <sz val="10"/>
        <rFont val="ＭＳ Ｐゴシック"/>
        <family val="3"/>
      </rPr>
      <t>※４種競技参加制限</t>
    </r>
    <r>
      <rPr>
        <b/>
        <sz val="10"/>
        <color indexed="10"/>
        <rFont val="ＭＳ Ｐゴシック"/>
        <family val="3"/>
      </rPr>
      <t xml:space="preserve">
</t>
    </r>
    <r>
      <rPr>
        <b/>
        <sz val="10"/>
        <rFont val="ＭＳ Ｐゴシック"/>
        <family val="3"/>
      </rPr>
      <t>　</t>
    </r>
    <r>
      <rPr>
        <b/>
        <sz val="10"/>
        <color indexed="10"/>
        <rFont val="ＭＳ Ｐゴシック"/>
        <family val="3"/>
      </rPr>
      <t xml:space="preserve"> (1)男女共1500点以上の記録を有する者
　 (2)換算表で各種目得点合計が男子1550点，女子1600点以上になる
　　　者。（公認競技会で出した記録に限る。男子砲丸投は5.000kgで
　　　換算する。追風参考記録については問わない。）
　 (3)各種目の公認記録で下記標準記録を超えている者(1種目でよい）
　　　</t>
    </r>
    <r>
      <rPr>
        <b/>
        <sz val="10"/>
        <rFont val="ＭＳ Ｐゴシック"/>
        <family val="3"/>
      </rPr>
      <t>男子　110mH：18"00　　女子　100mH：16"50（風は問わない)
　　　　　　　砲丸投：10m00(5kg)  　砲丸投：9m50
　　　　　　　走高跳：1m60　　　　　　走高跳：1m40
　　　　　　　400m： 56"00　　　　　　200m： 28"00（風は問わない)
　　</t>
    </r>
    <r>
      <rPr>
        <b/>
        <sz val="10"/>
        <color indexed="10"/>
        <rFont val="ＭＳ Ｐゴシック"/>
        <family val="3"/>
      </rPr>
      <t>(4)次のいずれかの種目で以下の標準記録を超えている者</t>
    </r>
    <r>
      <rPr>
        <b/>
        <sz val="10"/>
        <rFont val="ＭＳ Ｐゴシック"/>
        <family val="3"/>
      </rPr>
      <t xml:space="preserve">
　　　　（公認競技会で出した記録に限る）（風は問わない）
　　　男子　100m 11"80　　　女子　100m 13"20
　　　　　　　走幅跳5m80　　　　　　 走幅跳4m50
　　　　　　　棒高跳3m00　　　　　　 棒高跳2m20
　　</t>
    </r>
    <r>
      <rPr>
        <b/>
        <sz val="10"/>
        <color indexed="10"/>
        <rFont val="ＭＳ Ｐゴシック"/>
        <family val="3"/>
      </rPr>
      <t>＊必ず，四種競技詳細記入シートに詳細を記入すること。</t>
    </r>
  </si>
  <si>
    <t>6/2締切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</si>
</sst>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部&quot;"/>
    <numFmt numFmtId="180" formatCode="[&lt;=999]000;[&lt;=9999]000\-00;000\-0000"/>
  </numFmts>
  <fonts count="7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8"/>
      <name val="メイリオ"/>
      <family val="3"/>
    </font>
    <font>
      <sz val="8"/>
      <color indexed="10"/>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4"/>
      <color indexed="8"/>
      <name val="ＭＳ Ｐゴシック"/>
      <family val="3"/>
    </font>
    <font>
      <sz val="11"/>
      <name val="ＭＳ Ｐゴシック"/>
      <family val="3"/>
    </font>
    <font>
      <sz val="10"/>
      <color indexed="17"/>
      <name val="ＭＳ Ｐゴシック"/>
      <family val="3"/>
    </font>
    <font>
      <sz val="10"/>
      <name val="ＭＳ Ｐゴシック"/>
      <family val="3"/>
    </font>
    <font>
      <sz val="10"/>
      <color indexed="9"/>
      <name val="ＭＳ Ｐゴシック"/>
      <family val="3"/>
    </font>
    <font>
      <u val="single"/>
      <sz val="8.25"/>
      <color indexed="12"/>
      <name val="ＭＳ Ｐゴシック"/>
      <family val="3"/>
    </font>
    <font>
      <u val="single"/>
      <sz val="8.25"/>
      <color indexed="36"/>
      <name val="ＭＳ Ｐゴシック"/>
      <family val="3"/>
    </font>
    <font>
      <b/>
      <sz val="11"/>
      <color indexed="10"/>
      <name val="ＭＳ Ｐゴシック"/>
      <family val="3"/>
    </font>
    <font>
      <b/>
      <sz val="14"/>
      <color indexed="10"/>
      <name val="ＭＳ Ｐゴシック"/>
      <family val="3"/>
    </font>
    <font>
      <b/>
      <sz val="11"/>
      <color indexed="12"/>
      <name val="ＭＳ Ｐゴシック"/>
      <family val="3"/>
    </font>
    <font>
      <sz val="11"/>
      <name val="ＭＳ ゴシック"/>
      <family val="3"/>
    </font>
    <font>
      <b/>
      <sz val="10"/>
      <color indexed="10"/>
      <name val="ＭＳ Ｐゴシック"/>
      <family val="3"/>
    </font>
    <font>
      <sz val="8"/>
      <name val="ＭＳ Ｐゴシック"/>
      <family val="3"/>
    </font>
    <font>
      <b/>
      <sz val="10"/>
      <color indexed="8"/>
      <name val="ＭＳ Ｐゴシック"/>
      <family val="3"/>
    </font>
    <font>
      <b/>
      <sz val="10"/>
      <name val="ＭＳ Ｐゴシック"/>
      <family val="3"/>
    </font>
    <font>
      <b/>
      <sz val="13"/>
      <color indexed="56"/>
      <name val="ＭＳ Ｐゴシック"/>
      <family val="3"/>
    </font>
    <font>
      <sz val="14"/>
      <name val="ＭＳ Ｐゴシック"/>
      <family val="3"/>
    </font>
    <font>
      <sz val="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ＭＳ ゴシック"/>
      <family val="3"/>
    </font>
    <font>
      <sz val="14"/>
      <color indexed="8"/>
      <name val="ＭＳ Ｐゴシック"/>
      <family val="3"/>
    </font>
    <font>
      <sz val="14"/>
      <color indexed="8"/>
      <name val="ＭＳ ゴシック"/>
      <family val="3"/>
    </font>
    <font>
      <b/>
      <i/>
      <sz val="14"/>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
      <name val="ＭＳ ゴシック"/>
      <family val="3"/>
    </font>
    <font>
      <sz val="14"/>
      <color theme="1"/>
      <name val="Calibri"/>
      <family val="3"/>
    </font>
    <font>
      <sz val="14"/>
      <color theme="1"/>
      <name val="ＭＳ ゴシック"/>
      <family val="3"/>
    </font>
    <font>
      <b/>
      <i/>
      <sz val="14"/>
      <color theme="1"/>
      <name val="Calibri"/>
      <family val="3"/>
    </font>
    <font>
      <sz val="9"/>
      <name val="Calibri"/>
      <family val="3"/>
    </font>
    <font>
      <sz val="11"/>
      <name val="Calibri"/>
      <family val="3"/>
    </font>
    <font>
      <b/>
      <sz val="10"/>
      <color rgb="FFFF0000"/>
      <name val="ＭＳ Ｐゴシック"/>
      <family val="3"/>
    </font>
    <font>
      <b/>
      <sz val="8"/>
      <name val="Calibri"/>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12"/>
        <bgColor indexed="64"/>
      </patternFill>
    </fill>
    <fill>
      <patternFill patternType="solid">
        <fgColor theme="0" tint="-0.04997999966144562"/>
        <bgColor indexed="64"/>
      </patternFill>
    </fill>
    <fill>
      <patternFill patternType="solid">
        <fgColor theme="0" tint="-0.24993999302387238"/>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indexed="47"/>
        <bgColor indexed="64"/>
      </patternFill>
    </fill>
    <fill>
      <patternFill patternType="solid">
        <fgColor indexed="43"/>
        <bgColor indexed="64"/>
      </patternFill>
    </fill>
    <fill>
      <patternFill patternType="solid">
        <fgColor rgb="FF5BFFFF"/>
        <bgColor indexed="64"/>
      </patternFill>
    </fill>
    <fill>
      <patternFill patternType="solid">
        <fgColor rgb="FF66FFFF"/>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color indexed="10"/>
      </left>
      <right style="thin">
        <color indexed="10"/>
      </right>
      <top style="thin">
        <color indexed="10"/>
      </top>
      <bottom style="thin">
        <color indexed="10"/>
      </bottom>
    </border>
    <border>
      <left>
        <color indexed="63"/>
      </left>
      <right>
        <color indexed="63"/>
      </right>
      <top>
        <color indexed="63"/>
      </top>
      <bottom style="thin"/>
    </border>
    <border>
      <left style="hair"/>
      <right style="hair"/>
      <top/>
      <bottom style="thin"/>
    </border>
    <border>
      <left>
        <color indexed="63"/>
      </left>
      <right>
        <color indexed="63"/>
      </right>
      <top style="thin"/>
      <bottom style="hair"/>
    </border>
    <border>
      <left style="hair"/>
      <right style="hair"/>
      <top style="thin"/>
      <bottom style="hair"/>
    </border>
    <border>
      <left>
        <color indexed="63"/>
      </left>
      <right>
        <color indexed="63"/>
      </right>
      <top style="hair"/>
      <bottom style="hair"/>
    </border>
    <border>
      <left style="hair"/>
      <right style="hair"/>
      <top style="hair"/>
      <bottom style="hair"/>
    </border>
    <border>
      <left style="hair"/>
      <right>
        <color indexed="63"/>
      </right>
      <top/>
      <bottom style="thin"/>
    </border>
    <border>
      <left style="hair"/>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thin"/>
      <bottom style="hair"/>
    </border>
    <border>
      <left style="hair"/>
      <right style="hair"/>
      <top/>
      <bottom>
        <color indexed="63"/>
      </bottom>
    </border>
    <border>
      <left style="hair"/>
      <right>
        <color indexed="63"/>
      </right>
      <top style="thin"/>
      <bottom>
        <color indexed="63"/>
      </bottom>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medium"/>
      <bottom style="thin"/>
    </border>
    <border>
      <left style="thin"/>
      <right style="thin"/>
      <top style="thin"/>
      <bottom style="medium"/>
    </border>
    <border>
      <left/>
      <right>
        <color indexed="63"/>
      </right>
      <top/>
      <bottom style="double"/>
    </border>
    <border>
      <left style="thin">
        <color indexed="10"/>
      </left>
      <right style="thin">
        <color indexed="10"/>
      </right>
      <top style="hair">
        <color indexed="10"/>
      </top>
      <bottom style="thin">
        <color indexed="10"/>
      </bottom>
    </border>
    <border>
      <left style="thin">
        <color indexed="12"/>
      </left>
      <right style="thin">
        <color indexed="12"/>
      </right>
      <top style="thin">
        <color indexed="12"/>
      </top>
      <bottom style="thin">
        <color indexed="12"/>
      </bottom>
    </border>
    <border>
      <left style="hair"/>
      <right style="medium"/>
      <top/>
      <bottom style="thin"/>
    </border>
    <border>
      <left style="hair"/>
      <right style="hair"/>
      <top/>
      <bottom style="medium"/>
    </border>
    <border>
      <left style="hair"/>
      <right style="medium"/>
      <top/>
      <bottom style="medium"/>
    </border>
    <border>
      <left>
        <color indexed="63"/>
      </left>
      <right>
        <color indexed="63"/>
      </right>
      <top style="medium"/>
      <bottom style="medium"/>
    </border>
    <border>
      <left style="thin"/>
      <right style="medium"/>
      <top/>
      <bottom style="thin"/>
    </border>
    <border>
      <left style="thin"/>
      <right style="medium"/>
      <top style="thin"/>
      <bottom style="thin"/>
    </border>
    <border>
      <left style="thin">
        <color indexed="12"/>
      </left>
      <right style="thin">
        <color indexed="12"/>
      </right>
      <top style="hair">
        <color indexed="12"/>
      </top>
      <bottom style="thin">
        <color indexed="12"/>
      </bottom>
    </border>
    <border>
      <left style="thin"/>
      <right>
        <color indexed="63"/>
      </right>
      <top/>
      <bottom style="thin"/>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medium"/>
    </border>
    <border>
      <left style="medium"/>
      <right style="medium"/>
      <top style="medium"/>
      <bottom style="medium"/>
    </border>
    <border>
      <left/>
      <right style="medium"/>
      <top style="medium"/>
      <bottom style="medium"/>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thin"/>
      <bottom style="thin"/>
    </border>
    <border>
      <left style="hair"/>
      <right style="hair"/>
      <top style="thin"/>
      <bottom style="thin"/>
    </border>
    <border>
      <left style="hair"/>
      <right style="medium"/>
      <top style="thin"/>
      <bottom style="thin"/>
    </border>
    <border>
      <left style="medium"/>
      <right/>
      <top/>
      <bottom/>
    </border>
    <border>
      <left/>
      <right style="medium"/>
      <top/>
      <bottom/>
    </border>
    <border>
      <left style="medium"/>
      <right/>
      <top/>
      <bottom style="medium"/>
    </border>
    <border>
      <left/>
      <right style="medium"/>
      <top/>
      <bottom style="medium"/>
    </border>
    <border>
      <left style="medium"/>
      <right style="hair"/>
      <top/>
      <bottom style="medium"/>
    </border>
    <border>
      <left/>
      <right/>
      <top/>
      <bottom style="medium"/>
    </border>
    <border>
      <left style="thin"/>
      <right style="hair"/>
      <top/>
      <bottom style="thin"/>
    </border>
    <border>
      <left style="thin"/>
      <right style="hair"/>
      <top style="thin"/>
      <bottom style="thin"/>
    </border>
    <border>
      <left style="thin"/>
      <right style="hair"/>
      <top/>
      <bottom style="medium"/>
    </border>
    <border>
      <left style="hair"/>
      <right>
        <color indexed="63"/>
      </right>
      <top style="medium"/>
      <bottom/>
    </border>
    <border>
      <left style="thin"/>
      <right/>
      <top style="medium"/>
      <bottom style="thin"/>
    </border>
    <border>
      <left style="hair"/>
      <right>
        <color indexed="63"/>
      </right>
      <top style="medium"/>
      <bottom style="thin"/>
    </border>
    <border>
      <left/>
      <right/>
      <top style="medium"/>
      <bottom style="thin"/>
    </border>
    <border>
      <left style="medium"/>
      <right style="thin"/>
      <top>
        <color indexed="63"/>
      </top>
      <bottom style="thin"/>
    </border>
    <border>
      <left style="hair"/>
      <right>
        <color indexed="63"/>
      </right>
      <top style="thin"/>
      <bottom style="medium"/>
    </border>
    <border>
      <left style="hair"/>
      <right style="hair"/>
      <top style="thin"/>
      <bottom style="medium"/>
    </border>
    <border>
      <left>
        <color indexed="63"/>
      </left>
      <right>
        <color indexed="63"/>
      </right>
      <top style="thin"/>
      <bottom style="medium"/>
    </border>
    <border>
      <left style="medium"/>
      <right/>
      <top style="medium"/>
      <bottom style="thin"/>
    </border>
    <border>
      <left style="thin"/>
      <right style="hair"/>
      <top style="medium"/>
      <bottom style="thin"/>
    </border>
    <border>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top style="thin"/>
      <bottom style="medium"/>
    </border>
    <border>
      <left style="thin"/>
      <right style="hair"/>
      <top style="thin"/>
      <bottom style="medium"/>
    </border>
    <border>
      <left/>
      <right style="medium"/>
      <top style="thin"/>
      <bottom style="medium"/>
    </border>
    <border>
      <left>
        <color indexed="63"/>
      </left>
      <right style="thin"/>
      <top style="thin"/>
      <bottom style="thin"/>
    </border>
    <border>
      <left>
        <color indexed="63"/>
      </left>
      <right style="hair"/>
      <top/>
      <bottom style="thin"/>
    </border>
    <border>
      <left style="thin"/>
      <right style="thin"/>
      <top style="thin"/>
      <bottom>
        <color indexed="63"/>
      </bottom>
    </border>
    <border>
      <left style="medium"/>
      <right style="thin"/>
      <top style="thin"/>
      <bottom>
        <color indexed="63"/>
      </bottom>
    </border>
    <border>
      <left style="thin"/>
      <right style="thin"/>
      <top style="medium"/>
      <bottom/>
    </border>
    <border>
      <left/>
      <right style="thin"/>
      <top style="medium"/>
      <bottom style="thin"/>
    </border>
    <border>
      <left>
        <color indexed="63"/>
      </left>
      <right style="thin"/>
      <top style="thin"/>
      <bottom style="medium"/>
    </border>
    <border>
      <left style="thin"/>
      <right style="thin"/>
      <top>
        <color indexed="63"/>
      </top>
      <bottom style="medium"/>
    </border>
    <border>
      <left style="medium"/>
      <right style="thin"/>
      <top>
        <color indexed="63"/>
      </top>
      <bottom style="medium"/>
    </border>
    <border>
      <left style="medium"/>
      <right/>
      <top style="medium"/>
      <bottom/>
    </border>
    <border>
      <left/>
      <right/>
      <top style="medium"/>
      <bottom/>
    </border>
    <border>
      <left/>
      <right style="medium"/>
      <top style="medium"/>
      <bottom/>
    </border>
    <border>
      <left style="medium"/>
      <right/>
      <top style="medium"/>
      <bottom style="medium"/>
    </border>
    <border>
      <left style="medium"/>
      <right style="hair"/>
      <top style="medium"/>
      <bottom style="medium"/>
    </border>
    <border>
      <left style="hair"/>
      <right>
        <color indexed="63"/>
      </right>
      <top style="medium"/>
      <bottom style="medium"/>
    </border>
    <border>
      <left style="medium"/>
      <right/>
      <top style="medium"/>
      <bottom style="hair"/>
    </border>
    <border>
      <left/>
      <right/>
      <top style="medium"/>
      <bottom style="hair"/>
    </border>
    <border>
      <left/>
      <right style="medium"/>
      <top style="medium"/>
      <bottom style="hair"/>
    </border>
    <border>
      <left>
        <color indexed="63"/>
      </left>
      <right style="thin"/>
      <top>
        <color indexed="63"/>
      </top>
      <bottom style="medium"/>
    </border>
    <border>
      <left>
        <color indexed="63"/>
      </left>
      <right style="hair"/>
      <top>
        <color indexed="63"/>
      </top>
      <bottom style="medium"/>
    </border>
    <border>
      <left style="medium"/>
      <right style="hair"/>
      <top style="medium"/>
      <bottom/>
    </border>
    <border>
      <left style="medium"/>
      <right style="hair"/>
      <top/>
      <bottom style="thin"/>
    </border>
    <border>
      <left style="hair"/>
      <right style="hair"/>
      <top style="medium"/>
      <bottom/>
    </border>
    <border>
      <left style="thin"/>
      <right style="hair"/>
      <top style="medium"/>
      <bottom style="hair"/>
    </border>
    <border>
      <left style="hair"/>
      <right style="hair"/>
      <top style="medium"/>
      <bottom style="hair"/>
    </border>
    <border>
      <left style="hair"/>
      <right>
        <color indexed="63"/>
      </right>
      <top style="medium"/>
      <bottom style="hair"/>
    </border>
    <border>
      <left style="hair"/>
      <right style="medium"/>
      <top style="medium"/>
      <bottom style="hair"/>
    </border>
    <border>
      <left style="thin"/>
      <right style="medium"/>
      <top style="medium"/>
      <bottom>
        <color indexed="63"/>
      </bottom>
    </border>
    <border>
      <left style="thin"/>
      <right style="medium"/>
      <top/>
      <bottom style="medium"/>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60" fillId="30" borderId="4" applyNumberFormat="0" applyAlignment="0" applyProtection="0"/>
    <xf numFmtId="0" fontId="0" fillId="0" borderId="0">
      <alignment vertical="center"/>
      <protection/>
    </xf>
    <xf numFmtId="0" fontId="1" fillId="0" borderId="0">
      <alignment vertical="center"/>
      <protection/>
    </xf>
    <xf numFmtId="0" fontId="10" fillId="0" borderId="0">
      <alignment/>
      <protection/>
    </xf>
    <xf numFmtId="0" fontId="15" fillId="0" borderId="0" applyNumberFormat="0" applyFill="0" applyBorder="0" applyAlignment="0" applyProtection="0"/>
    <xf numFmtId="0" fontId="61" fillId="31" borderId="0" applyNumberFormat="0" applyBorder="0" applyAlignment="0" applyProtection="0"/>
  </cellStyleXfs>
  <cellXfs count="434">
    <xf numFmtId="0" fontId="0" fillId="0" borderId="0" xfId="0" applyFont="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8"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0" xfId="0" applyBorder="1" applyAlignment="1">
      <alignment vertical="center"/>
    </xf>
    <xf numFmtId="0" fontId="9" fillId="0" borderId="0" xfId="0" applyFont="1" applyAlignment="1">
      <alignment vertical="center"/>
    </xf>
    <xf numFmtId="0" fontId="0" fillId="0" borderId="0" xfId="0" applyFill="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4" fillId="32" borderId="0" xfId="0" applyFont="1" applyFill="1" applyAlignment="1">
      <alignment vertical="center"/>
    </xf>
    <xf numFmtId="0" fontId="4" fillId="0" borderId="0" xfId="0" applyFont="1" applyAlignment="1">
      <alignment vertical="center"/>
    </xf>
    <xf numFmtId="0" fontId="4" fillId="0" borderId="0" xfId="0" applyFont="1" applyFill="1" applyAlignment="1">
      <alignment horizontal="left" vertical="center"/>
    </xf>
    <xf numFmtId="0" fontId="0" fillId="0" borderId="0" xfId="0" applyFill="1" applyBorder="1" applyAlignment="1" applyProtection="1">
      <alignment horizontal="center" vertical="center"/>
      <protection/>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49" fontId="3" fillId="0" borderId="0" xfId="0" applyNumberFormat="1" applyFont="1" applyFill="1" applyBorder="1" applyAlignment="1">
      <alignment vertical="center" shrinkToFit="1"/>
    </xf>
    <xf numFmtId="49" fontId="11"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0" fontId="13" fillId="33" borderId="12" xfId="0" applyFont="1" applyFill="1" applyBorder="1" applyAlignment="1">
      <alignment horizontal="center" vertical="center" shrinkToFit="1"/>
    </xf>
    <xf numFmtId="176" fontId="0" fillId="0" borderId="0" xfId="0" applyNumberFormat="1" applyFill="1" applyBorder="1" applyAlignment="1" applyProtection="1">
      <alignment horizontal="center" vertical="center"/>
      <protection/>
    </xf>
    <xf numFmtId="0" fontId="0" fillId="0" borderId="13" xfId="0" applyBorder="1" applyAlignment="1">
      <alignment horizontal="center" vertical="center"/>
    </xf>
    <xf numFmtId="0" fontId="0" fillId="0" borderId="13" xfId="0" applyNumberFormat="1" applyBorder="1" applyAlignment="1">
      <alignment horizontal="center" vertical="center"/>
    </xf>
    <xf numFmtId="0" fontId="0" fillId="0" borderId="0" xfId="0" applyNumberFormat="1" applyAlignment="1" quotePrefix="1">
      <alignment/>
    </xf>
    <xf numFmtId="0" fontId="0" fillId="0" borderId="0" xfId="0" applyNumberFormat="1" applyAlignment="1">
      <alignment/>
    </xf>
    <xf numFmtId="0" fontId="0" fillId="0" borderId="0" xfId="0" applyNumberFormat="1" applyAlignment="1">
      <alignment vertical="center"/>
    </xf>
    <xf numFmtId="0" fontId="0" fillId="0" borderId="0" xfId="0" applyNumberFormat="1" applyFill="1" applyAlignment="1">
      <alignment/>
    </xf>
    <xf numFmtId="0" fontId="0" fillId="0" borderId="0" xfId="0" applyAlignment="1">
      <alignment horizontal="left" vertical="center"/>
    </xf>
    <xf numFmtId="0" fontId="16" fillId="0" borderId="0" xfId="0" applyFont="1" applyAlignment="1">
      <alignment vertical="center"/>
    </xf>
    <xf numFmtId="0" fontId="18" fillId="0" borderId="0" xfId="0" applyFont="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49" fontId="19" fillId="0" borderId="15" xfId="63" applyNumberFormat="1" applyFont="1" applyFill="1" applyBorder="1" applyAlignment="1">
      <alignment horizontal="left" vertical="top"/>
      <protection/>
    </xf>
    <xf numFmtId="0" fontId="0" fillId="0" borderId="16" xfId="0" applyBorder="1" applyAlignment="1">
      <alignment vertical="center"/>
    </xf>
    <xf numFmtId="0" fontId="0" fillId="0" borderId="15" xfId="0" applyBorder="1" applyAlignment="1">
      <alignment vertical="center"/>
    </xf>
    <xf numFmtId="49" fontId="19" fillId="0" borderId="17" xfId="63" applyNumberFormat="1" applyFont="1" applyFill="1" applyBorder="1" applyAlignment="1">
      <alignment horizontal="left" vertical="top"/>
      <protection/>
    </xf>
    <xf numFmtId="0" fontId="0" fillId="0" borderId="18" xfId="0" applyBorder="1" applyAlignment="1">
      <alignment vertical="center"/>
    </xf>
    <xf numFmtId="0" fontId="0" fillId="0" borderId="17" xfId="0" applyBorder="1" applyAlignment="1">
      <alignment vertical="center"/>
    </xf>
    <xf numFmtId="0" fontId="10" fillId="0" borderId="17" xfId="0" applyFont="1" applyFill="1" applyBorder="1" applyAlignment="1">
      <alignment horizontal="left" vertical="top"/>
    </xf>
    <xf numFmtId="0" fontId="7" fillId="0" borderId="0" xfId="0" applyFont="1" applyAlignment="1">
      <alignment vertical="center"/>
    </xf>
    <xf numFmtId="0" fontId="0" fillId="34" borderId="19"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7" fillId="0" borderId="20" xfId="0" applyFont="1" applyBorder="1" applyAlignment="1">
      <alignment vertical="center"/>
    </xf>
    <xf numFmtId="0" fontId="16" fillId="0" borderId="20" xfId="0" applyFont="1" applyBorder="1" applyAlignment="1">
      <alignment horizontal="center" vertical="center"/>
    </xf>
    <xf numFmtId="0" fontId="7" fillId="0" borderId="0" xfId="0" applyFont="1" applyAlignment="1">
      <alignment vertical="center" shrinkToFit="1"/>
    </xf>
    <xf numFmtId="0" fontId="0" fillId="0" borderId="22" xfId="0" applyBorder="1" applyAlignment="1">
      <alignment vertical="center"/>
    </xf>
    <xf numFmtId="0" fontId="0" fillId="0" borderId="23" xfId="0" applyBorder="1" applyAlignment="1">
      <alignment vertical="center"/>
    </xf>
    <xf numFmtId="0" fontId="16" fillId="0" borderId="22" xfId="0" applyFont="1" applyBorder="1" applyAlignment="1">
      <alignment horizontal="center" vertical="center"/>
    </xf>
    <xf numFmtId="0" fontId="0" fillId="0" borderId="24" xfId="0" applyBorder="1" applyAlignment="1">
      <alignment vertical="center"/>
    </xf>
    <xf numFmtId="0" fontId="16" fillId="0" borderId="24" xfId="0" applyFont="1" applyBorder="1" applyAlignment="1">
      <alignment horizontal="center" vertical="center"/>
    </xf>
    <xf numFmtId="0" fontId="10" fillId="0" borderId="17" xfId="0" applyFont="1" applyBorder="1" applyAlignment="1">
      <alignment vertical="center"/>
    </xf>
    <xf numFmtId="49" fontId="19" fillId="0" borderId="25" xfId="63" applyNumberFormat="1" applyFont="1" applyFill="1" applyBorder="1" applyAlignment="1">
      <alignment horizontal="left" vertical="top"/>
      <protection/>
    </xf>
    <xf numFmtId="0" fontId="10" fillId="0" borderId="26" xfId="0" applyFont="1" applyFill="1" applyBorder="1" applyAlignment="1">
      <alignment horizontal="left" vertical="top"/>
    </xf>
    <xf numFmtId="0" fontId="10" fillId="0" borderId="25" xfId="0" applyFont="1" applyFill="1" applyBorder="1" applyAlignment="1">
      <alignment horizontal="left" vertical="top"/>
    </xf>
    <xf numFmtId="49" fontId="19" fillId="0" borderId="0" xfId="63" applyNumberFormat="1" applyFont="1" applyFill="1" applyBorder="1" applyAlignment="1">
      <alignment horizontal="left" vertical="top"/>
      <protection/>
    </xf>
    <xf numFmtId="0" fontId="10" fillId="0" borderId="0" xfId="0" applyFont="1" applyFill="1" applyBorder="1" applyAlignment="1">
      <alignment horizontal="left" vertical="top"/>
    </xf>
    <xf numFmtId="0" fontId="0" fillId="0" borderId="27" xfId="0" applyBorder="1" applyAlignment="1">
      <alignment vertical="center"/>
    </xf>
    <xf numFmtId="0" fontId="16" fillId="0" borderId="27" xfId="0" applyFont="1" applyBorder="1" applyAlignment="1">
      <alignment horizontal="center" vertical="center"/>
    </xf>
    <xf numFmtId="0" fontId="0" fillId="0" borderId="28" xfId="0" applyBorder="1" applyAlignment="1">
      <alignment vertical="center"/>
    </xf>
    <xf numFmtId="0" fontId="16" fillId="0" borderId="29" xfId="0" applyFont="1" applyBorder="1" applyAlignment="1">
      <alignment horizontal="center" vertical="center"/>
    </xf>
    <xf numFmtId="0" fontId="0" fillId="0" borderId="0" xfId="0" applyFont="1" applyAlignment="1">
      <alignment vertical="center" shrinkToFit="1"/>
    </xf>
    <xf numFmtId="0" fontId="0" fillId="0" borderId="0" xfId="0" applyAlignment="1">
      <alignment vertical="center" wrapText="1"/>
    </xf>
    <xf numFmtId="0" fontId="12" fillId="0" borderId="0" xfId="0" applyFont="1" applyAlignment="1">
      <alignment vertical="center"/>
    </xf>
    <xf numFmtId="0" fontId="10" fillId="0" borderId="0" xfId="0" applyFont="1" applyAlignment="1">
      <alignment vertical="center" shrinkToFit="1"/>
    </xf>
    <xf numFmtId="0" fontId="0" fillId="0" borderId="0" xfId="0" applyAlignment="1" applyProtection="1">
      <alignment horizontal="center" vertical="center"/>
      <protection/>
    </xf>
    <xf numFmtId="0" fontId="0" fillId="0" borderId="0" xfId="0" applyAlignment="1" applyProtection="1">
      <alignment vertical="center"/>
      <protection/>
    </xf>
    <xf numFmtId="0" fontId="3" fillId="0" borderId="0" xfId="0" applyFont="1" applyAlignment="1" applyProtection="1">
      <alignment horizontal="left" vertical="center"/>
      <protection/>
    </xf>
    <xf numFmtId="0" fontId="6" fillId="0" borderId="0" xfId="0" applyFont="1" applyFill="1" applyAlignment="1" applyProtection="1">
      <alignment vertical="center"/>
      <protection/>
    </xf>
    <xf numFmtId="0" fontId="0" fillId="0" borderId="0" xfId="0" applyBorder="1" applyAlignment="1" applyProtection="1">
      <alignment horizontal="center" vertical="center"/>
      <protection/>
    </xf>
    <xf numFmtId="0" fontId="3" fillId="0" borderId="30" xfId="0" applyFont="1" applyBorder="1" applyAlignment="1" applyProtection="1">
      <alignment horizontal="center" vertical="center" shrinkToFit="1"/>
      <protection/>
    </xf>
    <xf numFmtId="0" fontId="10" fillId="0" borderId="0" xfId="0" applyFont="1" applyAlignment="1" applyProtection="1">
      <alignment vertical="center"/>
      <protection/>
    </xf>
    <xf numFmtId="0" fontId="0" fillId="0" borderId="31"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176" fontId="0" fillId="0" borderId="33" xfId="0" applyNumberFormat="1" applyFill="1" applyBorder="1" applyAlignment="1" applyProtection="1">
      <alignment horizontal="center"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12" fillId="0" borderId="0" xfId="0" applyFont="1" applyFill="1" applyBorder="1" applyAlignment="1" applyProtection="1">
      <alignment horizontal="center" vertical="center"/>
      <protection/>
    </xf>
    <xf numFmtId="49" fontId="12" fillId="0" borderId="0" xfId="0" applyNumberFormat="1" applyFont="1" applyFill="1" applyBorder="1" applyAlignment="1" applyProtection="1">
      <alignment horizontal="center" vertical="center"/>
      <protection/>
    </xf>
    <xf numFmtId="0" fontId="6" fillId="0" borderId="0" xfId="0" applyFont="1" applyAlignment="1" applyProtection="1">
      <alignment vertical="center"/>
      <protection/>
    </xf>
    <xf numFmtId="0" fontId="6" fillId="35" borderId="0" xfId="0" applyFont="1" applyFill="1" applyAlignment="1" applyProtection="1">
      <alignment vertical="center"/>
      <protection/>
    </xf>
    <xf numFmtId="49" fontId="0" fillId="0" borderId="0" xfId="0" applyNumberForma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36" borderId="36" xfId="0" applyFill="1" applyBorder="1" applyAlignment="1">
      <alignment vertical="center"/>
    </xf>
    <xf numFmtId="0" fontId="0" fillId="0" borderId="18" xfId="0" applyBorder="1" applyAlignment="1">
      <alignment vertical="center" shrinkToFit="1"/>
    </xf>
    <xf numFmtId="49" fontId="12" fillId="0" borderId="37" xfId="0" applyNumberFormat="1" applyFont="1" applyFill="1" applyBorder="1" applyAlignment="1">
      <alignment horizontal="center" vertical="center" shrinkToFit="1"/>
    </xf>
    <xf numFmtId="49" fontId="13" fillId="37" borderId="38" xfId="0" applyNumberFormat="1" applyFont="1" applyFill="1" applyBorder="1" applyAlignment="1">
      <alignment horizontal="center" vertical="center" shrinkToFit="1"/>
    </xf>
    <xf numFmtId="0" fontId="0" fillId="0" borderId="10" xfId="0" applyBorder="1" applyAlignment="1">
      <alignment horizontal="center" vertical="center"/>
    </xf>
    <xf numFmtId="0" fontId="3" fillId="0" borderId="35" xfId="0" applyFont="1" applyBorder="1" applyAlignment="1">
      <alignment horizontal="center" vertical="center"/>
    </xf>
    <xf numFmtId="49" fontId="62" fillId="0" borderId="35" xfId="0" applyNumberFormat="1" applyFont="1" applyFill="1" applyBorder="1" applyAlignment="1" applyProtection="1">
      <alignment horizontal="center" vertical="center" wrapText="1"/>
      <protection/>
    </xf>
    <xf numFmtId="0" fontId="3" fillId="0" borderId="0" xfId="0" applyFont="1" applyAlignment="1">
      <alignment horizontal="left" vertical="center"/>
    </xf>
    <xf numFmtId="0" fontId="3" fillId="0" borderId="0" xfId="0" applyFont="1" applyAlignment="1">
      <alignment horizontal="center" vertical="center"/>
    </xf>
    <xf numFmtId="5"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63" fillId="0" borderId="0" xfId="0" applyNumberFormat="1" applyFont="1" applyFill="1" applyBorder="1" applyAlignment="1" applyProtection="1">
      <alignment vertical="center"/>
      <protection/>
    </xf>
    <xf numFmtId="0" fontId="64" fillId="0" borderId="0" xfId="0" applyNumberFormat="1" applyFont="1" applyFill="1" applyBorder="1" applyAlignment="1" applyProtection="1">
      <alignment vertical="center"/>
      <protection/>
    </xf>
    <xf numFmtId="0" fontId="65" fillId="0" borderId="0" xfId="0" applyNumberFormat="1" applyFont="1" applyFill="1" applyBorder="1" applyAlignment="1" applyProtection="1">
      <alignment vertical="center"/>
      <protection/>
    </xf>
    <xf numFmtId="0" fontId="66" fillId="0" borderId="0" xfId="0" applyNumberFormat="1" applyFont="1" applyFill="1" applyBorder="1" applyAlignment="1" applyProtection="1">
      <alignment vertical="center"/>
      <protection/>
    </xf>
    <xf numFmtId="0" fontId="53" fillId="0" borderId="14" xfId="0" applyNumberFormat="1" applyFont="1" applyFill="1" applyBorder="1" applyAlignment="1" applyProtection="1">
      <alignment horizontal="center" vertical="center" shrinkToFit="1"/>
      <protection/>
    </xf>
    <xf numFmtId="0" fontId="53" fillId="0" borderId="0" xfId="0" applyNumberFormat="1" applyFont="1" applyFill="1" applyBorder="1" applyAlignment="1" applyProtection="1">
      <alignment horizontal="right" vertical="center"/>
      <protection/>
    </xf>
    <xf numFmtId="0" fontId="53" fillId="0" borderId="39" xfId="0" applyNumberFormat="1" applyFont="1" applyFill="1" applyBorder="1" applyAlignment="1" applyProtection="1">
      <alignment horizontal="center" vertical="center" shrinkToFit="1"/>
      <protection/>
    </xf>
    <xf numFmtId="0" fontId="53" fillId="38" borderId="0" xfId="0" applyNumberFormat="1" applyFont="1" applyFill="1" applyBorder="1" applyAlignment="1" applyProtection="1">
      <alignment vertical="center"/>
      <protection/>
    </xf>
    <xf numFmtId="0" fontId="63" fillId="38" borderId="0" xfId="0" applyNumberFormat="1" applyFont="1" applyFill="1" applyBorder="1" applyAlignment="1" applyProtection="1">
      <alignment vertical="center"/>
      <protection/>
    </xf>
    <xf numFmtId="0" fontId="0" fillId="38" borderId="0" xfId="0" applyNumberFormat="1" applyFont="1" applyFill="1" applyBorder="1" applyAlignment="1" applyProtection="1">
      <alignment vertical="center"/>
      <protection/>
    </xf>
    <xf numFmtId="0" fontId="53" fillId="38" borderId="14" xfId="0" applyNumberFormat="1" applyFont="1" applyFill="1" applyBorder="1" applyAlignment="1" applyProtection="1">
      <alignment horizontal="center" vertical="center" shrinkToFit="1"/>
      <protection/>
    </xf>
    <xf numFmtId="0" fontId="53" fillId="38" borderId="39" xfId="0" applyNumberFormat="1" applyFont="1" applyFill="1" applyBorder="1" applyAlignment="1" applyProtection="1">
      <alignment horizontal="center" vertical="center" shrinkToFit="1"/>
      <protection/>
    </xf>
    <xf numFmtId="0" fontId="53" fillId="38" borderId="40" xfId="0" applyNumberFormat="1" applyFont="1" applyFill="1" applyBorder="1" applyAlignment="1" applyProtection="1">
      <alignment vertical="center"/>
      <protection/>
    </xf>
    <xf numFmtId="0" fontId="53" fillId="38" borderId="41" xfId="0" applyNumberFormat="1" applyFont="1" applyFill="1" applyBorder="1" applyAlignment="1" applyProtection="1">
      <alignment vertical="center"/>
      <protection/>
    </xf>
    <xf numFmtId="0" fontId="53" fillId="0" borderId="42" xfId="0" applyNumberFormat="1" applyFont="1" applyFill="1" applyBorder="1" applyAlignment="1" applyProtection="1">
      <alignment vertical="center"/>
      <protection/>
    </xf>
    <xf numFmtId="49" fontId="67" fillId="0" borderId="35" xfId="0" applyNumberFormat="1" applyFont="1" applyFill="1" applyBorder="1" applyAlignment="1" applyProtection="1">
      <alignment horizontal="center" vertical="center" wrapText="1"/>
      <protection/>
    </xf>
    <xf numFmtId="0" fontId="10" fillId="0" borderId="0" xfId="0" applyFont="1" applyFill="1" applyAlignment="1" applyProtection="1">
      <alignment vertical="center"/>
      <protection/>
    </xf>
    <xf numFmtId="0" fontId="68" fillId="0" borderId="0" xfId="0" applyFont="1" applyFill="1" applyBorder="1" applyAlignment="1" applyProtection="1">
      <alignment horizontal="center" vertical="center" shrinkToFit="1"/>
      <protection/>
    </xf>
    <xf numFmtId="0" fontId="68" fillId="0" borderId="31" xfId="0" applyFont="1" applyFill="1" applyBorder="1" applyAlignment="1" applyProtection="1">
      <alignment horizontal="center" vertical="center"/>
      <protection/>
    </xf>
    <xf numFmtId="0" fontId="68" fillId="0" borderId="32" xfId="0" applyFont="1" applyFill="1" applyBorder="1" applyAlignment="1" applyProtection="1">
      <alignment horizontal="center" vertical="center"/>
      <protection/>
    </xf>
    <xf numFmtId="176" fontId="68" fillId="0" borderId="0" xfId="0" applyNumberFormat="1" applyFont="1" applyFill="1" applyBorder="1" applyAlignment="1" applyProtection="1">
      <alignment horizontal="center" vertical="center"/>
      <protection/>
    </xf>
    <xf numFmtId="176" fontId="68" fillId="0" borderId="33" xfId="0" applyNumberFormat="1" applyFont="1" applyFill="1" applyBorder="1" applyAlignment="1" applyProtection="1">
      <alignment horizontal="center" vertical="center"/>
      <protection/>
    </xf>
    <xf numFmtId="5" fontId="68" fillId="0" borderId="0" xfId="0" applyNumberFormat="1" applyFont="1" applyFill="1" applyBorder="1" applyAlignment="1" applyProtection="1">
      <alignment horizontal="center" vertical="center"/>
      <protection/>
    </xf>
    <xf numFmtId="179" fontId="68" fillId="0" borderId="0" xfId="0" applyNumberFormat="1" applyFont="1" applyFill="1" applyBorder="1" applyAlignment="1" applyProtection="1">
      <alignment horizontal="center" vertical="center"/>
      <protection locked="0"/>
    </xf>
    <xf numFmtId="0" fontId="68" fillId="0" borderId="36" xfId="0" applyFont="1" applyFill="1" applyBorder="1" applyAlignment="1">
      <alignment vertical="center"/>
    </xf>
    <xf numFmtId="0" fontId="68" fillId="0" borderId="0" xfId="0" applyFont="1" applyFill="1" applyAlignment="1" applyProtection="1">
      <alignment vertical="center"/>
      <protection/>
    </xf>
    <xf numFmtId="0" fontId="68" fillId="0" borderId="0" xfId="0" applyFont="1" applyFill="1" applyAlignment="1" applyProtection="1">
      <alignment horizontal="center" vertical="center"/>
      <protection/>
    </xf>
    <xf numFmtId="0" fontId="68" fillId="0" borderId="0" xfId="0" applyFont="1" applyFill="1" applyAlignment="1">
      <alignment vertical="center"/>
    </xf>
    <xf numFmtId="0" fontId="68" fillId="0" borderId="10"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68" fillId="0" borderId="0" xfId="0" applyFont="1" applyFill="1" applyAlignment="1">
      <alignment horizontal="center" vertical="center"/>
    </xf>
    <xf numFmtId="0" fontId="68" fillId="0" borderId="0" xfId="0" applyFont="1" applyFill="1" applyBorder="1" applyAlignment="1" applyProtection="1">
      <alignment horizontal="center" vertical="center"/>
      <protection/>
    </xf>
    <xf numFmtId="0" fontId="12" fillId="0" borderId="30" xfId="0" applyFont="1" applyFill="1" applyBorder="1" applyAlignment="1" applyProtection="1">
      <alignment horizontal="center" vertical="center" shrinkToFit="1"/>
      <protection/>
    </xf>
    <xf numFmtId="0" fontId="12" fillId="0" borderId="0" xfId="0" applyFont="1" applyFill="1" applyAlignment="1" applyProtection="1">
      <alignment horizontal="left" vertical="center"/>
      <protection/>
    </xf>
    <xf numFmtId="0" fontId="68" fillId="0" borderId="34" xfId="0" applyFont="1" applyFill="1" applyBorder="1" applyAlignment="1" applyProtection="1">
      <alignment vertical="center"/>
      <protection/>
    </xf>
    <xf numFmtId="0" fontId="68" fillId="0" borderId="35" xfId="0" applyFont="1" applyFill="1" applyBorder="1" applyAlignment="1" applyProtection="1">
      <alignment vertical="center"/>
      <protection/>
    </xf>
    <xf numFmtId="0" fontId="68" fillId="0" borderId="10" xfId="0" applyFont="1" applyFill="1" applyBorder="1" applyAlignment="1">
      <alignment vertical="center"/>
    </xf>
    <xf numFmtId="0" fontId="68" fillId="0" borderId="10" xfId="0" applyFont="1" applyFill="1" applyBorder="1" applyAlignment="1" applyProtection="1">
      <alignment horizontal="center" vertical="center"/>
      <protection/>
    </xf>
    <xf numFmtId="0" fontId="68" fillId="0" borderId="43" xfId="0" applyFont="1" applyFill="1" applyBorder="1" applyAlignment="1" applyProtection="1">
      <alignment horizontal="center" vertical="center"/>
      <protection/>
    </xf>
    <xf numFmtId="0" fontId="68" fillId="0" borderId="11" xfId="0" applyFont="1" applyFill="1" applyBorder="1" applyAlignment="1">
      <alignment vertical="center"/>
    </xf>
    <xf numFmtId="0" fontId="68" fillId="0" borderId="11" xfId="0" applyFont="1" applyFill="1" applyBorder="1" applyAlignment="1">
      <alignment horizontal="center" vertical="center"/>
    </xf>
    <xf numFmtId="0" fontId="68" fillId="0" borderId="11" xfId="0" applyFont="1" applyFill="1" applyBorder="1" applyAlignment="1" applyProtection="1">
      <alignment horizontal="center" vertical="center"/>
      <protection/>
    </xf>
    <xf numFmtId="0" fontId="68" fillId="0" borderId="44" xfId="0" applyFont="1" applyFill="1" applyBorder="1" applyAlignment="1" applyProtection="1">
      <alignment horizontal="center" vertical="center"/>
      <protection/>
    </xf>
    <xf numFmtId="0" fontId="68" fillId="0" borderId="11" xfId="0" applyFont="1" applyFill="1" applyBorder="1" applyAlignment="1" applyProtection="1">
      <alignment vertical="center"/>
      <protection locked="0"/>
    </xf>
    <xf numFmtId="0" fontId="68" fillId="0" borderId="11" xfId="0" applyFont="1" applyFill="1" applyBorder="1" applyAlignment="1" applyProtection="1">
      <alignment horizontal="center" vertical="center"/>
      <protection locked="0"/>
    </xf>
    <xf numFmtId="0" fontId="68" fillId="0" borderId="44" xfId="0" applyFont="1" applyFill="1" applyBorder="1" applyAlignment="1" applyProtection="1">
      <alignment horizontal="center" vertical="center"/>
      <protection locked="0"/>
    </xf>
    <xf numFmtId="0" fontId="68" fillId="0" borderId="35" xfId="0" applyFont="1" applyFill="1" applyBorder="1" applyAlignment="1" applyProtection="1">
      <alignment vertical="center"/>
      <protection locked="0"/>
    </xf>
    <xf numFmtId="0" fontId="68" fillId="0" borderId="35" xfId="0" applyFont="1" applyFill="1" applyBorder="1" applyAlignment="1" applyProtection="1">
      <alignment horizontal="center" vertical="center"/>
      <protection locked="0"/>
    </xf>
    <xf numFmtId="0" fontId="68" fillId="0" borderId="32"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xf>
    <xf numFmtId="49" fontId="12" fillId="0" borderId="45" xfId="0" applyNumberFormat="1" applyFont="1" applyFill="1" applyBorder="1" applyAlignment="1">
      <alignment horizontal="center" vertical="center" shrinkToFit="1"/>
    </xf>
    <xf numFmtId="0" fontId="0" fillId="5" borderId="46" xfId="0" applyFill="1" applyBorder="1" applyAlignment="1">
      <alignment horizontal="center" vertical="center"/>
    </xf>
    <xf numFmtId="0" fontId="0" fillId="5" borderId="47" xfId="0" applyFill="1" applyBorder="1" applyAlignment="1">
      <alignment horizontal="center" vertical="center"/>
    </xf>
    <xf numFmtId="0" fontId="0" fillId="39" borderId="48" xfId="0" applyFill="1" applyBorder="1" applyAlignment="1" applyProtection="1">
      <alignment horizontal="center" vertical="center"/>
      <protection/>
    </xf>
    <xf numFmtId="0" fontId="0" fillId="39" borderId="49" xfId="0" applyFill="1" applyBorder="1" applyAlignment="1" applyProtection="1">
      <alignment horizontal="center" vertical="center"/>
      <protection/>
    </xf>
    <xf numFmtId="0" fontId="0" fillId="39" borderId="50" xfId="0" applyFill="1" applyBorder="1" applyAlignment="1" applyProtection="1">
      <alignment horizontal="center" vertical="center"/>
      <protection/>
    </xf>
    <xf numFmtId="0" fontId="0" fillId="39" borderId="44" xfId="0" applyFill="1" applyBorder="1" applyAlignment="1" applyProtection="1">
      <alignment horizontal="center" vertical="center"/>
      <protection/>
    </xf>
    <xf numFmtId="0" fontId="0" fillId="39" borderId="31" xfId="0" applyFill="1" applyBorder="1" applyAlignment="1" applyProtection="1">
      <alignment horizontal="center" vertical="center"/>
      <protection/>
    </xf>
    <xf numFmtId="0" fontId="0" fillId="39" borderId="32" xfId="0" applyFill="1" applyBorder="1" applyAlignment="1" applyProtection="1">
      <alignment horizontal="center" vertical="center"/>
      <protection/>
    </xf>
    <xf numFmtId="0" fontId="68" fillId="0" borderId="35" xfId="0" applyFont="1" applyFill="1" applyBorder="1" applyAlignment="1" applyProtection="1">
      <alignment horizontal="center" vertical="center"/>
      <protection/>
    </xf>
    <xf numFmtId="0" fontId="68" fillId="0" borderId="11" xfId="0" applyFont="1" applyFill="1" applyBorder="1" applyAlignment="1" applyProtection="1">
      <alignment vertical="center"/>
      <protection/>
    </xf>
    <xf numFmtId="49" fontId="68" fillId="0" borderId="11" xfId="0" applyNumberFormat="1" applyFont="1" applyFill="1" applyBorder="1" applyAlignment="1" applyProtection="1">
      <alignment horizontal="center" vertical="center"/>
      <protection/>
    </xf>
    <xf numFmtId="0" fontId="0" fillId="6" borderId="11" xfId="0" applyFill="1" applyBorder="1" applyAlignment="1" applyProtection="1">
      <alignment vertical="center"/>
      <protection locked="0"/>
    </xf>
    <xf numFmtId="0" fontId="0" fillId="6" borderId="47" xfId="0" applyFill="1" applyBorder="1" applyAlignment="1" applyProtection="1">
      <alignment horizontal="center" vertical="center"/>
      <protection locked="0"/>
    </xf>
    <xf numFmtId="0" fontId="0" fillId="6" borderId="35" xfId="0" applyFill="1" applyBorder="1" applyAlignment="1" applyProtection="1">
      <alignment vertical="center"/>
      <protection locked="0"/>
    </xf>
    <xf numFmtId="0" fontId="0" fillId="6" borderId="51" xfId="0" applyFill="1" applyBorder="1" applyAlignment="1" applyProtection="1">
      <alignment horizontal="center" vertical="center"/>
      <protection locked="0"/>
    </xf>
    <xf numFmtId="0" fontId="0" fillId="38" borderId="14" xfId="0" applyNumberFormat="1" applyFont="1" applyFill="1" applyBorder="1" applyAlignment="1" applyProtection="1">
      <alignment horizontal="center" vertical="center" shrinkToFit="1"/>
      <protection/>
    </xf>
    <xf numFmtId="0" fontId="0" fillId="0" borderId="14" xfId="0" applyNumberFormat="1" applyFont="1" applyFill="1" applyBorder="1" applyAlignment="1" applyProtection="1">
      <alignment horizontal="center" vertical="center" shrinkToFit="1"/>
      <protection/>
    </xf>
    <xf numFmtId="0" fontId="3" fillId="0" borderId="52" xfId="0" applyFont="1" applyBorder="1" applyAlignment="1">
      <alignment horizontal="center" vertical="center"/>
    </xf>
    <xf numFmtId="0" fontId="0" fillId="0" borderId="0" xfId="0" applyNumberFormat="1" applyFill="1" applyBorder="1" applyAlignment="1" applyProtection="1">
      <alignment vertical="center"/>
      <protection/>
    </xf>
    <xf numFmtId="0" fontId="53" fillId="0" borderId="53" xfId="0" applyNumberFormat="1" applyFont="1" applyFill="1" applyBorder="1" applyAlignment="1" applyProtection="1">
      <alignment vertical="center"/>
      <protection/>
    </xf>
    <xf numFmtId="0" fontId="0" fillId="38" borderId="54" xfId="0" applyNumberFormat="1" applyFill="1" applyBorder="1" applyAlignment="1" applyProtection="1">
      <alignment horizontal="center" vertical="center" shrinkToFit="1"/>
      <protection/>
    </xf>
    <xf numFmtId="0" fontId="0" fillId="38" borderId="55" xfId="0" applyNumberFormat="1" applyFill="1" applyBorder="1" applyAlignment="1" applyProtection="1">
      <alignment horizontal="center" vertical="center" shrinkToFit="1"/>
      <protection/>
    </xf>
    <xf numFmtId="0" fontId="68" fillId="38" borderId="56" xfId="0" applyNumberFormat="1" applyFont="1" applyFill="1" applyBorder="1" applyAlignment="1" applyProtection="1">
      <alignment horizontal="center" vertical="center" shrinkToFit="1"/>
      <protection/>
    </xf>
    <xf numFmtId="56" fontId="68" fillId="38" borderId="40" xfId="0" applyNumberFormat="1" applyFont="1" applyFill="1" applyBorder="1" applyAlignment="1" applyProtection="1">
      <alignment vertical="center"/>
      <protection/>
    </xf>
    <xf numFmtId="0" fontId="68" fillId="11" borderId="57" xfId="0" applyNumberFormat="1" applyFont="1" applyFill="1" applyBorder="1" applyAlignment="1" applyProtection="1">
      <alignment vertical="center"/>
      <protection/>
    </xf>
    <xf numFmtId="0" fontId="68" fillId="11" borderId="58" xfId="0" applyNumberFormat="1" applyFont="1" applyFill="1" applyBorder="1" applyAlignment="1" applyProtection="1">
      <alignment vertical="center"/>
      <protection/>
    </xf>
    <xf numFmtId="0" fontId="68" fillId="11" borderId="20" xfId="0" applyNumberFormat="1" applyFont="1" applyFill="1" applyBorder="1" applyAlignment="1" applyProtection="1">
      <alignment vertical="center"/>
      <protection/>
    </xf>
    <xf numFmtId="0" fontId="68" fillId="11" borderId="59" xfId="0" applyNumberFormat="1" applyFont="1" applyFill="1" applyBorder="1" applyAlignment="1" applyProtection="1">
      <alignment vertical="center"/>
      <protection/>
    </xf>
    <xf numFmtId="0" fontId="68" fillId="38" borderId="40" xfId="0" applyNumberFormat="1" applyFont="1" applyFill="1" applyBorder="1" applyAlignment="1" applyProtection="1">
      <alignment vertical="center"/>
      <protection/>
    </xf>
    <xf numFmtId="0" fontId="0" fillId="0" borderId="19" xfId="0" applyNumberFormat="1" applyFont="1" applyFill="1" applyBorder="1" applyAlignment="1" applyProtection="1">
      <alignment horizontal="center" vertical="center" shrinkToFit="1"/>
      <protection/>
    </xf>
    <xf numFmtId="0" fontId="0" fillId="38" borderId="14" xfId="0" applyNumberFormat="1" applyFill="1" applyBorder="1" applyAlignment="1" applyProtection="1">
      <alignment horizontal="center" vertical="center" shrinkToFit="1"/>
      <protection/>
    </xf>
    <xf numFmtId="0" fontId="68" fillId="11" borderId="58" xfId="0" applyNumberFormat="1" applyFont="1" applyFill="1" applyBorder="1" applyAlignment="1" applyProtection="1">
      <alignment vertical="center" wrapText="1"/>
      <protection/>
    </xf>
    <xf numFmtId="0" fontId="68" fillId="9" borderId="57" xfId="0" applyNumberFormat="1" applyFont="1" applyFill="1" applyBorder="1" applyAlignment="1" applyProtection="1">
      <alignment vertical="center" wrapText="1"/>
      <protection/>
    </xf>
    <xf numFmtId="0" fontId="68" fillId="9" borderId="58" xfId="0" applyNumberFormat="1" applyFont="1" applyFill="1" applyBorder="1" applyAlignment="1" applyProtection="1">
      <alignment vertical="center" wrapText="1"/>
      <protection/>
    </xf>
    <xf numFmtId="0" fontId="68" fillId="9" borderId="59" xfId="0" applyNumberFormat="1" applyFont="1" applyFill="1" applyBorder="1" applyAlignment="1" applyProtection="1">
      <alignment vertical="center" wrapText="1"/>
      <protection/>
    </xf>
    <xf numFmtId="0" fontId="0" fillId="0" borderId="60" xfId="0" applyNumberFormat="1" applyFill="1" applyBorder="1" applyAlignment="1" applyProtection="1">
      <alignment vertical="center"/>
      <protection/>
    </xf>
    <xf numFmtId="0" fontId="0" fillId="0" borderId="61" xfId="0" applyNumberFormat="1" applyFont="1" applyFill="1" applyBorder="1" applyAlignment="1" applyProtection="1">
      <alignment vertical="center"/>
      <protection/>
    </xf>
    <xf numFmtId="0" fontId="0" fillId="0" borderId="62" xfId="0" applyNumberFormat="1" applyFill="1" applyBorder="1" applyAlignment="1" applyProtection="1">
      <alignment vertical="center"/>
      <protection/>
    </xf>
    <xf numFmtId="0" fontId="0" fillId="0" borderId="63" xfId="0" applyNumberFormat="1" applyFont="1" applyFill="1" applyBorder="1" applyAlignment="1" applyProtection="1">
      <alignment vertical="center"/>
      <protection/>
    </xf>
    <xf numFmtId="0" fontId="53" fillId="40" borderId="40" xfId="0" applyNumberFormat="1" applyFont="1" applyFill="1" applyBorder="1" applyAlignment="1" applyProtection="1">
      <alignment vertical="center"/>
      <protection/>
    </xf>
    <xf numFmtId="0" fontId="53" fillId="41" borderId="40" xfId="0" applyNumberFormat="1" applyFont="1" applyFill="1" applyBorder="1" applyAlignment="1" applyProtection="1">
      <alignment vertical="center"/>
      <protection/>
    </xf>
    <xf numFmtId="56" fontId="68" fillId="41" borderId="40" xfId="0" applyNumberFormat="1" applyFont="1" applyFill="1" applyBorder="1" applyAlignment="1" applyProtection="1">
      <alignment vertical="center"/>
      <protection/>
    </xf>
    <xf numFmtId="0" fontId="68" fillId="41" borderId="40" xfId="0" applyNumberFormat="1" applyFont="1" applyFill="1" applyBorder="1" applyAlignment="1" applyProtection="1">
      <alignment vertical="center"/>
      <protection/>
    </xf>
    <xf numFmtId="0" fontId="0" fillId="11" borderId="57" xfId="0" applyNumberFormat="1" applyFont="1" applyFill="1" applyBorder="1" applyAlignment="1" applyProtection="1">
      <alignment vertical="center"/>
      <protection/>
    </xf>
    <xf numFmtId="0" fontId="0" fillId="11" borderId="58" xfId="0" applyNumberFormat="1" applyFont="1" applyFill="1" applyBorder="1" applyAlignment="1" applyProtection="1">
      <alignment vertical="center"/>
      <protection/>
    </xf>
    <xf numFmtId="0" fontId="0" fillId="11" borderId="58" xfId="0" applyNumberFormat="1" applyFont="1" applyFill="1" applyBorder="1" applyAlignment="1" applyProtection="1">
      <alignment vertical="center"/>
      <protection locked="0"/>
    </xf>
    <xf numFmtId="0" fontId="0" fillId="9" borderId="57" xfId="0" applyNumberFormat="1" applyFont="1" applyFill="1" applyBorder="1" applyAlignment="1" applyProtection="1">
      <alignment vertical="center"/>
      <protection locked="0"/>
    </xf>
    <xf numFmtId="0" fontId="0" fillId="9" borderId="58" xfId="0" applyNumberFormat="1" applyFont="1" applyFill="1" applyBorder="1" applyAlignment="1" applyProtection="1">
      <alignment vertical="center"/>
      <protection locked="0"/>
    </xf>
    <xf numFmtId="0" fontId="0" fillId="9" borderId="59" xfId="0" applyNumberFormat="1" applyFont="1" applyFill="1" applyBorder="1" applyAlignment="1" applyProtection="1">
      <alignment vertical="center"/>
      <protection locked="0"/>
    </xf>
    <xf numFmtId="0" fontId="53" fillId="40" borderId="64" xfId="0" applyNumberFormat="1" applyFont="1" applyFill="1" applyBorder="1" applyAlignment="1" applyProtection="1">
      <alignment vertical="center"/>
      <protection/>
    </xf>
    <xf numFmtId="0" fontId="53" fillId="40" borderId="41" xfId="0" applyNumberFormat="1" applyFont="1" applyFill="1" applyBorder="1" applyAlignment="1" applyProtection="1">
      <alignment vertical="center"/>
      <protection/>
    </xf>
    <xf numFmtId="0" fontId="68" fillId="38" borderId="65" xfId="0" applyNumberFormat="1" applyFont="1" applyFill="1" applyBorder="1" applyAlignment="1" applyProtection="1">
      <alignment horizontal="center" vertical="center"/>
      <protection/>
    </xf>
    <xf numFmtId="0" fontId="0" fillId="11" borderId="59" xfId="0" applyNumberFormat="1" applyFont="1" applyFill="1" applyBorder="1" applyAlignment="1" applyProtection="1">
      <alignment vertical="center"/>
      <protection locked="0"/>
    </xf>
    <xf numFmtId="0" fontId="53" fillId="38" borderId="66" xfId="0" applyNumberFormat="1" applyFont="1" applyFill="1" applyBorder="1" applyAlignment="1" applyProtection="1">
      <alignment horizontal="center" vertical="center" shrinkToFit="1"/>
      <protection/>
    </xf>
    <xf numFmtId="0" fontId="68" fillId="11" borderId="67" xfId="0" applyNumberFormat="1" applyFont="1" applyFill="1" applyBorder="1" applyAlignment="1" applyProtection="1">
      <alignment vertical="center"/>
      <protection/>
    </xf>
    <xf numFmtId="0" fontId="53" fillId="41" borderId="68" xfId="0" applyNumberFormat="1" applyFont="1" applyFill="1" applyBorder="1" applyAlignment="1" applyProtection="1">
      <alignment vertical="center"/>
      <protection/>
    </xf>
    <xf numFmtId="0" fontId="53" fillId="41" borderId="41" xfId="0" applyNumberFormat="1" applyFont="1" applyFill="1" applyBorder="1" applyAlignment="1" applyProtection="1">
      <alignment vertical="center"/>
      <protection/>
    </xf>
    <xf numFmtId="0" fontId="0" fillId="0" borderId="69" xfId="0" applyNumberFormat="1" applyFont="1" applyFill="1" applyBorder="1" applyAlignment="1" applyProtection="1">
      <alignment horizontal="center" vertical="center" shrinkToFit="1"/>
      <protection/>
    </xf>
    <xf numFmtId="0" fontId="0" fillId="11" borderId="20" xfId="0" applyNumberFormat="1" applyFont="1" applyFill="1" applyBorder="1" applyAlignment="1" applyProtection="1">
      <alignment vertical="center"/>
      <protection/>
    </xf>
    <xf numFmtId="0" fontId="53" fillId="0" borderId="66" xfId="0" applyNumberFormat="1" applyFont="1" applyFill="1" applyBorder="1" applyAlignment="1" applyProtection="1">
      <alignment horizontal="center" vertical="center" shrinkToFit="1"/>
      <protection/>
    </xf>
    <xf numFmtId="0" fontId="0" fillId="11" borderId="67" xfId="0" applyNumberFormat="1" applyFont="1" applyFill="1" applyBorder="1" applyAlignment="1" applyProtection="1">
      <alignment vertical="center"/>
      <protection locked="0"/>
    </xf>
    <xf numFmtId="0" fontId="53" fillId="38" borderId="68" xfId="0" applyNumberFormat="1" applyFont="1" applyFill="1" applyBorder="1" applyAlignment="1" applyProtection="1">
      <alignment vertical="center"/>
      <protection/>
    </xf>
    <xf numFmtId="0" fontId="10" fillId="0" borderId="0" xfId="64">
      <alignment/>
      <protection/>
    </xf>
    <xf numFmtId="0" fontId="25" fillId="0" borderId="0" xfId="64" applyFont="1">
      <alignment/>
      <protection/>
    </xf>
    <xf numFmtId="0" fontId="10" fillId="0" borderId="0" xfId="64" applyProtection="1">
      <alignment/>
      <protection/>
    </xf>
    <xf numFmtId="0" fontId="10" fillId="0" borderId="0" xfId="64" applyNumberFormat="1" applyFill="1" applyBorder="1" applyProtection="1">
      <alignment/>
      <protection/>
    </xf>
    <xf numFmtId="0" fontId="25" fillId="0" borderId="0" xfId="64" applyFont="1" applyAlignment="1">
      <alignment shrinkToFit="1"/>
      <protection/>
    </xf>
    <xf numFmtId="0" fontId="10" fillId="42" borderId="48" xfId="64" applyFill="1" applyBorder="1" applyAlignment="1">
      <alignment shrinkToFit="1"/>
      <protection/>
    </xf>
    <xf numFmtId="0" fontId="10" fillId="42" borderId="70" xfId="64" applyFill="1" applyBorder="1" applyAlignment="1">
      <alignment shrinkToFit="1"/>
      <protection/>
    </xf>
    <xf numFmtId="0" fontId="10" fillId="42" borderId="71" xfId="64" applyFill="1" applyBorder="1" applyAlignment="1">
      <alignment shrinkToFit="1"/>
      <protection/>
    </xf>
    <xf numFmtId="0" fontId="10" fillId="42" borderId="70" xfId="64" applyFill="1" applyBorder="1" applyAlignment="1">
      <alignment horizontal="center" shrinkToFit="1"/>
      <protection/>
    </xf>
    <xf numFmtId="0" fontId="10" fillId="42" borderId="71" xfId="64" applyFill="1" applyBorder="1" applyAlignment="1" applyProtection="1">
      <alignment horizontal="center" shrinkToFit="1"/>
      <protection/>
    </xf>
    <xf numFmtId="0" fontId="10" fillId="42" borderId="49" xfId="64" applyFill="1" applyBorder="1" applyAlignment="1">
      <alignment shrinkToFit="1"/>
      <protection/>
    </xf>
    <xf numFmtId="0" fontId="10" fillId="42" borderId="72" xfId="64" applyFill="1" applyBorder="1" applyAlignment="1">
      <alignment shrinkToFit="1"/>
      <protection/>
    </xf>
    <xf numFmtId="0" fontId="10" fillId="42" borderId="49" xfId="64" applyFill="1" applyBorder="1" applyAlignment="1">
      <alignment horizontal="center" shrinkToFit="1"/>
      <protection/>
    </xf>
    <xf numFmtId="0" fontId="10" fillId="43" borderId="73" xfId="64" applyFill="1" applyBorder="1" applyAlignment="1" applyProtection="1">
      <alignment shrinkToFit="1"/>
      <protection locked="0"/>
    </xf>
    <xf numFmtId="0" fontId="10" fillId="43" borderId="46" xfId="64" applyFill="1" applyBorder="1" applyAlignment="1" applyProtection="1">
      <alignment shrinkToFit="1"/>
      <protection locked="0"/>
    </xf>
    <xf numFmtId="0" fontId="10" fillId="43" borderId="19" xfId="64" applyFill="1" applyBorder="1" applyAlignment="1" applyProtection="1">
      <alignment shrinkToFit="1"/>
      <protection locked="0"/>
    </xf>
    <xf numFmtId="49" fontId="10" fillId="43" borderId="46" xfId="64" applyNumberFormat="1" applyFill="1" applyBorder="1" applyProtection="1">
      <alignment/>
      <protection locked="0"/>
    </xf>
    <xf numFmtId="49" fontId="10" fillId="43" borderId="58" xfId="64" applyNumberFormat="1" applyFill="1" applyBorder="1" applyProtection="1">
      <alignment/>
      <protection locked="0"/>
    </xf>
    <xf numFmtId="0" fontId="10" fillId="42" borderId="20" xfId="64" applyNumberFormat="1" applyFill="1" applyBorder="1" applyProtection="1">
      <alignment/>
      <protection/>
    </xf>
    <xf numFmtId="49" fontId="10" fillId="43" borderId="47" xfId="64" applyNumberFormat="1" applyFill="1" applyBorder="1" applyProtection="1">
      <alignment/>
      <protection locked="0"/>
    </xf>
    <xf numFmtId="0" fontId="10" fillId="42" borderId="47" xfId="64" applyNumberFormat="1" applyFill="1" applyBorder="1">
      <alignment/>
      <protection/>
    </xf>
    <xf numFmtId="0" fontId="10" fillId="43" borderId="43" xfId="64" applyFill="1" applyBorder="1" applyAlignment="1" applyProtection="1">
      <alignment shrinkToFit="1"/>
      <protection locked="0"/>
    </xf>
    <xf numFmtId="0" fontId="10" fillId="43" borderId="13" xfId="64" applyFill="1" applyBorder="1" applyAlignment="1" applyProtection="1">
      <alignment shrinkToFit="1"/>
      <protection locked="0"/>
    </xf>
    <xf numFmtId="0" fontId="10" fillId="42" borderId="44" xfId="64" applyFill="1" applyBorder="1">
      <alignment/>
      <protection/>
    </xf>
    <xf numFmtId="49" fontId="10" fillId="43" borderId="14" xfId="64" applyNumberFormat="1" applyFill="1" applyBorder="1" applyProtection="1">
      <alignment/>
      <protection locked="0"/>
    </xf>
    <xf numFmtId="0" fontId="10" fillId="43" borderId="31" xfId="64" applyFill="1" applyBorder="1" applyAlignment="1" applyProtection="1">
      <alignment shrinkToFit="1"/>
      <protection locked="0"/>
    </xf>
    <xf numFmtId="0" fontId="10" fillId="43" borderId="51" xfId="64" applyFill="1" applyBorder="1" applyAlignment="1" applyProtection="1">
      <alignment shrinkToFit="1"/>
      <protection locked="0"/>
    </xf>
    <xf numFmtId="0" fontId="10" fillId="43" borderId="74" xfId="64" applyFill="1" applyBorder="1" applyAlignment="1" applyProtection="1">
      <alignment shrinkToFit="1"/>
      <protection locked="0"/>
    </xf>
    <xf numFmtId="49" fontId="10" fillId="43" borderId="51" xfId="64" applyNumberFormat="1" applyFill="1" applyBorder="1" applyProtection="1">
      <alignment/>
      <protection locked="0"/>
    </xf>
    <xf numFmtId="49" fontId="10" fillId="43" borderId="75" xfId="64" applyNumberFormat="1" applyFill="1" applyBorder="1" applyProtection="1">
      <alignment/>
      <protection locked="0"/>
    </xf>
    <xf numFmtId="0" fontId="10" fillId="42" borderId="74" xfId="64" applyNumberFormat="1" applyFill="1" applyBorder="1" applyProtection="1">
      <alignment/>
      <protection/>
    </xf>
    <xf numFmtId="0" fontId="10" fillId="42" borderId="51" xfId="64" applyNumberFormat="1" applyFill="1" applyBorder="1">
      <alignment/>
      <protection/>
    </xf>
    <xf numFmtId="0" fontId="10" fillId="43" borderId="32" xfId="64" applyFill="1" applyBorder="1" applyAlignment="1" applyProtection="1">
      <alignment shrinkToFit="1"/>
      <protection locked="0"/>
    </xf>
    <xf numFmtId="0" fontId="10" fillId="43" borderId="76" xfId="64" applyFill="1" applyBorder="1" applyAlignment="1" applyProtection="1">
      <alignment shrinkToFit="1"/>
      <protection locked="0"/>
    </xf>
    <xf numFmtId="0" fontId="10" fillId="42" borderId="32" xfId="64" applyFill="1" applyBorder="1">
      <alignment/>
      <protection/>
    </xf>
    <xf numFmtId="0" fontId="10" fillId="0" borderId="0" xfId="64" applyAlignment="1">
      <alignment shrinkToFit="1"/>
      <protection/>
    </xf>
    <xf numFmtId="0" fontId="10" fillId="42" borderId="77" xfId="64" applyFill="1" applyBorder="1">
      <alignment/>
      <protection/>
    </xf>
    <xf numFmtId="0" fontId="10" fillId="42" borderId="71" xfId="64" applyFill="1" applyBorder="1" applyAlignment="1">
      <alignment horizontal="center" shrinkToFit="1"/>
      <protection/>
    </xf>
    <xf numFmtId="0" fontId="10" fillId="42" borderId="78" xfId="64" applyFill="1" applyBorder="1" applyAlignment="1">
      <alignment horizontal="center" shrinkToFit="1"/>
      <protection/>
    </xf>
    <xf numFmtId="0" fontId="10" fillId="42" borderId="70" xfId="64" applyFill="1" applyBorder="1" applyAlignment="1">
      <alignment horizontal="center"/>
      <protection/>
    </xf>
    <xf numFmtId="0" fontId="10" fillId="42" borderId="79" xfId="64" applyFill="1" applyBorder="1" applyAlignment="1">
      <alignment horizontal="center"/>
      <protection/>
    </xf>
    <xf numFmtId="0" fontId="10" fillId="43" borderId="80" xfId="64" applyFill="1" applyBorder="1" applyProtection="1">
      <alignment/>
      <protection locked="0"/>
    </xf>
    <xf numFmtId="49" fontId="10" fillId="43" borderId="19" xfId="64" applyNumberFormat="1" applyFill="1" applyBorder="1" applyProtection="1">
      <alignment/>
      <protection locked="0"/>
    </xf>
    <xf numFmtId="0" fontId="10" fillId="42" borderId="19" xfId="64" applyFill="1" applyBorder="1">
      <alignment/>
      <protection/>
    </xf>
    <xf numFmtId="49" fontId="10" fillId="43" borderId="66" xfId="64" applyNumberFormat="1" applyFill="1" applyBorder="1" applyProtection="1">
      <alignment/>
      <protection locked="0"/>
    </xf>
    <xf numFmtId="0" fontId="10" fillId="42" borderId="46" xfId="64" applyFill="1" applyBorder="1">
      <alignment/>
      <protection/>
    </xf>
    <xf numFmtId="0" fontId="10" fillId="42" borderId="81" xfId="64" applyFill="1" applyBorder="1">
      <alignment/>
      <protection/>
    </xf>
    <xf numFmtId="0" fontId="10" fillId="43" borderId="82" xfId="64" applyFill="1" applyBorder="1" applyProtection="1">
      <alignment/>
      <protection locked="0"/>
    </xf>
    <xf numFmtId="49" fontId="10" fillId="43" borderId="74" xfId="64" applyNumberFormat="1" applyFill="1" applyBorder="1" applyProtection="1">
      <alignment/>
      <protection locked="0"/>
    </xf>
    <xf numFmtId="0" fontId="10" fillId="42" borderId="74" xfId="64" applyFill="1" applyBorder="1">
      <alignment/>
      <protection/>
    </xf>
    <xf numFmtId="49" fontId="10" fillId="43" borderId="83" xfId="64" applyNumberFormat="1" applyFill="1" applyBorder="1" applyProtection="1">
      <alignment/>
      <protection locked="0"/>
    </xf>
    <xf numFmtId="0" fontId="10" fillId="42" borderId="51" xfId="64" applyFill="1" applyBorder="1">
      <alignment/>
      <protection/>
    </xf>
    <xf numFmtId="0" fontId="10" fillId="42" borderId="84" xfId="64" applyFill="1" applyBorder="1">
      <alignment/>
      <protection/>
    </xf>
    <xf numFmtId="0" fontId="4" fillId="42" borderId="0" xfId="0" applyFont="1" applyFill="1" applyAlignment="1">
      <alignment horizontal="left" vertical="center"/>
    </xf>
    <xf numFmtId="0" fontId="17" fillId="43" borderId="47" xfId="0" applyFont="1" applyFill="1" applyBorder="1" applyAlignment="1">
      <alignment horizontal="left" vertical="center"/>
    </xf>
    <xf numFmtId="0" fontId="17" fillId="43" borderId="21" xfId="0" applyFont="1" applyFill="1" applyBorder="1" applyAlignment="1">
      <alignment horizontal="left" vertical="center"/>
    </xf>
    <xf numFmtId="0" fontId="17" fillId="43" borderId="85" xfId="0" applyFont="1" applyFill="1" applyBorder="1" applyAlignment="1">
      <alignment horizontal="left" vertical="center"/>
    </xf>
    <xf numFmtId="0" fontId="0" fillId="34" borderId="19" xfId="0" applyFill="1" applyBorder="1" applyAlignment="1">
      <alignment horizontal="center" vertical="center"/>
    </xf>
    <xf numFmtId="0" fontId="0" fillId="34" borderId="13" xfId="0" applyFill="1" applyBorder="1" applyAlignment="1">
      <alignment horizontal="center" vertical="center"/>
    </xf>
    <xf numFmtId="0" fontId="0" fillId="34" borderId="86" xfId="0" applyFill="1" applyBorder="1" applyAlignment="1">
      <alignment horizontal="center" vertical="center"/>
    </xf>
    <xf numFmtId="0" fontId="0" fillId="6" borderId="87"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0" fillId="0" borderId="88" xfId="0" applyBorder="1" applyAlignment="1">
      <alignment horizontal="center" vertical="center"/>
    </xf>
    <xf numFmtId="0" fontId="0" fillId="0" borderId="73" xfId="0" applyBorder="1" applyAlignment="1">
      <alignment horizontal="center" vertical="center"/>
    </xf>
    <xf numFmtId="0" fontId="0" fillId="6" borderId="35" xfId="0" applyFill="1" applyBorder="1" applyAlignment="1" applyProtection="1">
      <alignment horizontal="center" vertical="center"/>
      <protection locked="0"/>
    </xf>
    <xf numFmtId="0" fontId="0" fillId="0" borderId="50" xfId="0" applyBorder="1" applyAlignment="1">
      <alignment horizontal="center" vertical="center"/>
    </xf>
    <xf numFmtId="0" fontId="0" fillId="5" borderId="89" xfId="0" applyFill="1" applyBorder="1" applyAlignment="1">
      <alignment horizontal="center" vertical="center"/>
    </xf>
    <xf numFmtId="0" fontId="0" fillId="5" borderId="10" xfId="0" applyFill="1" applyBorder="1" applyAlignment="1">
      <alignment horizontal="center" vertical="center"/>
    </xf>
    <xf numFmtId="0" fontId="7" fillId="0" borderId="0" xfId="0" applyFont="1" applyFill="1" applyBorder="1" applyAlignment="1" applyProtection="1">
      <alignment horizontal="center" vertical="center"/>
      <protection/>
    </xf>
    <xf numFmtId="0" fontId="10" fillId="0" borderId="51" xfId="0" applyNumberFormat="1" applyFont="1" applyFill="1" applyBorder="1" applyAlignment="1" applyProtection="1">
      <alignment vertical="center"/>
      <protection/>
    </xf>
    <xf numFmtId="0" fontId="10" fillId="0" borderId="76" xfId="0" applyNumberFormat="1" applyFont="1" applyFill="1" applyBorder="1" applyAlignment="1" applyProtection="1">
      <alignment vertical="center"/>
      <protection/>
    </xf>
    <xf numFmtId="0" fontId="0" fillId="0" borderId="77" xfId="0" applyFill="1" applyBorder="1" applyAlignment="1" applyProtection="1">
      <alignment horizontal="center" vertical="center"/>
      <protection/>
    </xf>
    <xf numFmtId="0" fontId="0" fillId="0" borderId="72" xfId="0" applyFill="1" applyBorder="1" applyAlignment="1" applyProtection="1">
      <alignment horizontal="center" vertical="center"/>
      <protection/>
    </xf>
    <xf numFmtId="0" fontId="0" fillId="0" borderId="70" xfId="0" applyFill="1" applyBorder="1" applyAlignment="1" applyProtection="1">
      <alignment horizontal="center" vertical="center"/>
      <protection/>
    </xf>
    <xf numFmtId="0" fontId="0" fillId="0" borderId="90" xfId="0"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79" xfId="0" applyFill="1" applyBorder="1" applyAlignment="1" applyProtection="1">
      <alignment horizontal="center" vertical="center"/>
      <protection/>
    </xf>
    <xf numFmtId="0" fontId="10" fillId="0" borderId="82" xfId="0" applyNumberFormat="1" applyFont="1" applyFill="1" applyBorder="1" applyAlignment="1" applyProtection="1">
      <alignment vertical="center"/>
      <protection/>
    </xf>
    <xf numFmtId="0" fontId="10" fillId="0" borderId="91" xfId="0" applyNumberFormat="1" applyFont="1" applyFill="1" applyBorder="1" applyAlignment="1" applyProtection="1">
      <alignment vertical="center"/>
      <protection/>
    </xf>
    <xf numFmtId="0" fontId="0" fillId="5" borderId="11" xfId="0" applyFill="1" applyBorder="1" applyAlignment="1">
      <alignment horizontal="center" vertical="center"/>
    </xf>
    <xf numFmtId="0" fontId="0" fillId="0" borderId="48" xfId="0" applyBorder="1" applyAlignment="1" applyProtection="1">
      <alignment horizontal="center" vertical="center"/>
      <protection/>
    </xf>
    <xf numFmtId="0" fontId="0" fillId="0" borderId="31" xfId="0" applyBorder="1" applyAlignment="1" applyProtection="1">
      <alignment horizontal="center" vertical="center"/>
      <protection/>
    </xf>
    <xf numFmtId="0" fontId="3" fillId="0" borderId="48" xfId="0" applyFont="1" applyBorder="1" applyAlignment="1" applyProtection="1">
      <alignment horizontal="center" vertical="center" wrapText="1"/>
      <protection/>
    </xf>
    <xf numFmtId="0" fontId="3" fillId="0" borderId="49" xfId="0" applyFont="1" applyBorder="1" applyAlignment="1" applyProtection="1">
      <alignment horizontal="center" vertical="center"/>
      <protection/>
    </xf>
    <xf numFmtId="0" fontId="0" fillId="5" borderId="73" xfId="0" applyFill="1" applyBorder="1" applyAlignment="1">
      <alignment horizontal="center" vertical="center"/>
    </xf>
    <xf numFmtId="0" fontId="0" fillId="5" borderId="50" xfId="0" applyFill="1" applyBorder="1" applyAlignment="1">
      <alignment horizontal="center" vertical="center"/>
    </xf>
    <xf numFmtId="0" fontId="0" fillId="0" borderId="34"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4" xfId="0" applyBorder="1" applyAlignment="1" applyProtection="1">
      <alignment horizontal="center" vertical="center" wrapText="1"/>
      <protection/>
    </xf>
    <xf numFmtId="0" fontId="0" fillId="0" borderId="31" xfId="0" applyBorder="1" applyAlignment="1">
      <alignment horizontal="center" vertical="center"/>
    </xf>
    <xf numFmtId="0" fontId="0" fillId="0" borderId="34" xfId="0" applyBorder="1" applyAlignment="1" applyProtection="1">
      <alignment horizontal="center" vertical="center" shrinkToFit="1"/>
      <protection/>
    </xf>
    <xf numFmtId="0" fontId="0" fillId="0" borderId="49" xfId="0" applyBorder="1" applyAlignment="1" applyProtection="1">
      <alignment horizontal="center" vertical="center" shrinkToFit="1"/>
      <protection/>
    </xf>
    <xf numFmtId="0" fontId="10" fillId="0" borderId="35"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2" xfId="0" applyFont="1" applyFill="1" applyBorder="1" applyAlignment="1">
      <alignment horizontal="center" vertical="center"/>
    </xf>
    <xf numFmtId="0" fontId="0" fillId="6" borderId="92" xfId="0" applyFill="1" applyBorder="1" applyAlignment="1" applyProtection="1">
      <alignment horizontal="center" vertical="center"/>
      <protection locked="0"/>
    </xf>
    <xf numFmtId="0" fontId="0" fillId="0" borderId="93" xfId="0" applyBorder="1" applyAlignment="1">
      <alignment horizontal="center" vertical="center"/>
    </xf>
    <xf numFmtId="0" fontId="0" fillId="0" borderId="73" xfId="0" applyBorder="1" applyAlignment="1">
      <alignment horizontal="center" vertical="center" wrapText="1"/>
    </xf>
    <xf numFmtId="0" fontId="0" fillId="0" borderId="89" xfId="0" applyBorder="1" applyAlignment="1" applyProtection="1">
      <alignment horizontal="center" vertical="center"/>
      <protection/>
    </xf>
    <xf numFmtId="0" fontId="0" fillId="0" borderId="92" xfId="0" applyBorder="1" applyAlignment="1" applyProtection="1">
      <alignment horizontal="center" vertical="center"/>
      <protection/>
    </xf>
    <xf numFmtId="0" fontId="22" fillId="32" borderId="94" xfId="0" applyFont="1" applyFill="1" applyBorder="1" applyAlignment="1">
      <alignment horizontal="left" vertical="center" wrapText="1"/>
    </xf>
    <xf numFmtId="0" fontId="22" fillId="32" borderId="95" xfId="0" applyFont="1" applyFill="1" applyBorder="1" applyAlignment="1">
      <alignment horizontal="left" vertical="center" wrapText="1"/>
    </xf>
    <xf numFmtId="0" fontId="22" fillId="32" borderId="96" xfId="0" applyFont="1" applyFill="1" applyBorder="1" applyAlignment="1">
      <alignment horizontal="left" vertical="center" wrapText="1"/>
    </xf>
    <xf numFmtId="0" fontId="22" fillId="32" borderId="60" xfId="0" applyFont="1" applyFill="1" applyBorder="1" applyAlignment="1">
      <alignment horizontal="left" vertical="center" wrapText="1"/>
    </xf>
    <xf numFmtId="0" fontId="22" fillId="32" borderId="0" xfId="0" applyFont="1" applyFill="1" applyBorder="1" applyAlignment="1">
      <alignment horizontal="left" vertical="center" wrapText="1"/>
    </xf>
    <xf numFmtId="0" fontId="22" fillId="32" borderId="61" xfId="0" applyFont="1" applyFill="1" applyBorder="1" applyAlignment="1">
      <alignment horizontal="left" vertical="center" wrapText="1"/>
    </xf>
    <xf numFmtId="0" fontId="22" fillId="32" borderId="62" xfId="0" applyFont="1" applyFill="1" applyBorder="1" applyAlignment="1">
      <alignment horizontal="left" vertical="center" wrapText="1"/>
    </xf>
    <xf numFmtId="0" fontId="22" fillId="32" borderId="65" xfId="0" applyFont="1" applyFill="1" applyBorder="1" applyAlignment="1">
      <alignment horizontal="left" vertical="center" wrapText="1"/>
    </xf>
    <xf numFmtId="0" fontId="22" fillId="32" borderId="63" xfId="0" applyFont="1" applyFill="1" applyBorder="1" applyAlignment="1">
      <alignment horizontal="left" vertical="center" wrapText="1"/>
    </xf>
    <xf numFmtId="0" fontId="0" fillId="0" borderId="51" xfId="0" applyNumberFormat="1" applyFill="1" applyBorder="1" applyAlignment="1" applyProtection="1">
      <alignment horizontal="left" vertical="center"/>
      <protection/>
    </xf>
    <xf numFmtId="0" fontId="0" fillId="0" borderId="76" xfId="0" applyNumberFormat="1" applyFill="1" applyBorder="1" applyAlignment="1" applyProtection="1">
      <alignment horizontal="left" vertical="center"/>
      <protection/>
    </xf>
    <xf numFmtId="0" fontId="0" fillId="0" borderId="91" xfId="0" applyNumberFormat="1" applyFill="1" applyBorder="1" applyAlignment="1" applyProtection="1">
      <alignment horizontal="left" vertical="center"/>
      <protection/>
    </xf>
    <xf numFmtId="49" fontId="0" fillId="44" borderId="51" xfId="0" applyNumberFormat="1" applyFill="1" applyBorder="1" applyAlignment="1" applyProtection="1">
      <alignment horizontal="center" vertical="center"/>
      <protection locked="0"/>
    </xf>
    <xf numFmtId="49" fontId="0" fillId="44" borderId="84" xfId="0" applyNumberFormat="1" applyFill="1" applyBorder="1" applyAlignment="1" applyProtection="1">
      <alignment horizontal="center" vertical="center"/>
      <protection locked="0"/>
    </xf>
    <xf numFmtId="49" fontId="0" fillId="44" borderId="47" xfId="0" applyNumberFormat="1" applyFill="1" applyBorder="1" applyAlignment="1" applyProtection="1">
      <alignment horizontal="left" vertical="center"/>
      <protection locked="0"/>
    </xf>
    <xf numFmtId="49" fontId="0" fillId="44" borderId="85" xfId="0" applyNumberFormat="1" applyFill="1" applyBorder="1" applyAlignment="1" applyProtection="1">
      <alignment horizontal="left" vertical="center"/>
      <protection locked="0"/>
    </xf>
    <xf numFmtId="0" fontId="0" fillId="0" borderId="70" xfId="0" applyNumberFormat="1" applyFill="1" applyBorder="1" applyAlignment="1" applyProtection="1">
      <alignment horizontal="center" vertical="center"/>
      <protection/>
    </xf>
    <xf numFmtId="0" fontId="0" fillId="0" borderId="72" xfId="0" applyNumberFormat="1" applyFill="1" applyBorder="1" applyAlignment="1" applyProtection="1">
      <alignment horizontal="center" vertical="center"/>
      <protection/>
    </xf>
    <xf numFmtId="0" fontId="0" fillId="0" borderId="79" xfId="0" applyNumberFormat="1" applyFill="1" applyBorder="1" applyAlignment="1" applyProtection="1">
      <alignment horizontal="center" vertical="center"/>
      <protection/>
    </xf>
    <xf numFmtId="0" fontId="3" fillId="0" borderId="97" xfId="0" applyFont="1" applyBorder="1" applyAlignment="1">
      <alignment horizontal="center" vertical="center"/>
    </xf>
    <xf numFmtId="0" fontId="3" fillId="0" borderId="53" xfId="0" applyFont="1" applyBorder="1" applyAlignment="1">
      <alignment horizontal="center" vertical="center"/>
    </xf>
    <xf numFmtId="0" fontId="1" fillId="45" borderId="98" xfId="0" applyFont="1" applyFill="1" applyBorder="1" applyAlignment="1" applyProtection="1">
      <alignment horizontal="center" vertical="center"/>
      <protection locked="0"/>
    </xf>
    <xf numFmtId="0" fontId="1" fillId="45" borderId="99" xfId="0" applyFont="1" applyFill="1" applyBorder="1" applyAlignment="1" applyProtection="1">
      <alignment horizontal="center" vertical="center"/>
      <protection locked="0"/>
    </xf>
    <xf numFmtId="0" fontId="0" fillId="0" borderId="97" xfId="0" applyFill="1" applyBorder="1" applyAlignment="1" applyProtection="1">
      <alignment horizontal="center" vertical="center" wrapText="1"/>
      <protection/>
    </xf>
    <xf numFmtId="0" fontId="0" fillId="0" borderId="53" xfId="0" applyFill="1" applyBorder="1" applyAlignment="1" applyProtection="1">
      <alignment horizontal="center" vertical="center"/>
      <protection/>
    </xf>
    <xf numFmtId="0" fontId="10" fillId="0" borderId="84" xfId="0" applyNumberFormat="1" applyFont="1" applyFill="1" applyBorder="1" applyAlignment="1" applyProtection="1">
      <alignment vertical="center"/>
      <protection/>
    </xf>
    <xf numFmtId="0" fontId="0" fillId="32" borderId="97" xfId="0" applyNumberFormat="1" applyFill="1" applyBorder="1" applyAlignment="1" applyProtection="1">
      <alignment horizontal="center" vertical="center"/>
      <protection locked="0"/>
    </xf>
    <xf numFmtId="49" fontId="0" fillId="32" borderId="53" xfId="0" applyNumberFormat="1" applyFill="1" applyBorder="1" applyAlignment="1" applyProtection="1">
      <alignment horizontal="center" vertical="center"/>
      <protection locked="0"/>
    </xf>
    <xf numFmtId="0" fontId="53" fillId="38" borderId="0" xfId="0" applyNumberFormat="1" applyFont="1" applyFill="1" applyBorder="1" applyAlignment="1" applyProtection="1">
      <alignment horizontal="left" vertical="center"/>
      <protection/>
    </xf>
    <xf numFmtId="0" fontId="0" fillId="38" borderId="100" xfId="0" applyNumberFormat="1" applyFill="1" applyBorder="1" applyAlignment="1" applyProtection="1">
      <alignment horizontal="center" vertical="center" shrinkToFit="1"/>
      <protection/>
    </xf>
    <xf numFmtId="0" fontId="0" fillId="38" borderId="101" xfId="0" applyNumberFormat="1" applyFont="1" applyFill="1" applyBorder="1" applyAlignment="1" applyProtection="1">
      <alignment horizontal="center" vertical="center" shrinkToFit="1"/>
      <protection/>
    </xf>
    <xf numFmtId="0" fontId="0" fillId="38" borderId="102" xfId="0" applyNumberFormat="1" applyFont="1" applyFill="1" applyBorder="1" applyAlignment="1" applyProtection="1">
      <alignment horizontal="center" vertical="center" shrinkToFit="1"/>
      <protection/>
    </xf>
    <xf numFmtId="0" fontId="68" fillId="41" borderId="65" xfId="0" applyNumberFormat="1" applyFont="1" applyFill="1" applyBorder="1" applyAlignment="1" applyProtection="1">
      <alignment horizontal="center" vertical="center"/>
      <protection/>
    </xf>
    <xf numFmtId="0" fontId="68" fillId="41" borderId="103" xfId="0" applyNumberFormat="1" applyFont="1" applyFill="1" applyBorder="1" applyAlignment="1" applyProtection="1">
      <alignment horizontal="center" vertical="center"/>
      <protection/>
    </xf>
    <xf numFmtId="0" fontId="0" fillId="0" borderId="100" xfId="0" applyNumberFormat="1" applyFill="1" applyBorder="1" applyAlignment="1" applyProtection="1">
      <alignment horizontal="center" vertical="center"/>
      <protection/>
    </xf>
    <xf numFmtId="0" fontId="0" fillId="0" borderId="102" xfId="0" applyNumberFormat="1" applyFill="1" applyBorder="1" applyAlignment="1" applyProtection="1">
      <alignment horizontal="center" vertical="center"/>
      <protection/>
    </xf>
    <xf numFmtId="0" fontId="68" fillId="38" borderId="65" xfId="0" applyNumberFormat="1" applyFont="1" applyFill="1" applyBorder="1" applyAlignment="1" applyProtection="1">
      <alignment horizontal="center" vertical="center"/>
      <protection/>
    </xf>
    <xf numFmtId="0" fontId="0" fillId="38" borderId="69" xfId="0" applyNumberFormat="1" applyFill="1" applyBorder="1" applyAlignment="1" applyProtection="1">
      <alignment horizontal="center" vertical="center" shrinkToFit="1"/>
      <protection/>
    </xf>
    <xf numFmtId="0" fontId="0" fillId="38" borderId="19" xfId="0" applyNumberFormat="1" applyFont="1" applyFill="1" applyBorder="1" applyAlignment="1" applyProtection="1">
      <alignment horizontal="center" vertical="center" shrinkToFit="1"/>
      <protection/>
    </xf>
    <xf numFmtId="0" fontId="68" fillId="41" borderId="76" xfId="0" applyNumberFormat="1" applyFont="1" applyFill="1" applyBorder="1" applyAlignment="1" applyProtection="1">
      <alignment horizontal="center" vertical="center"/>
      <protection/>
    </xf>
    <xf numFmtId="0" fontId="68" fillId="38" borderId="104" xfId="0" applyNumberFormat="1" applyFont="1" applyFill="1" applyBorder="1" applyAlignment="1" applyProtection="1">
      <alignment horizontal="center" vertical="center"/>
      <protection/>
    </xf>
    <xf numFmtId="0" fontId="0" fillId="38" borderId="105" xfId="0" applyNumberFormat="1" applyFont="1" applyFill="1" applyBorder="1" applyAlignment="1" applyProtection="1">
      <alignment horizontal="center" vertical="center" shrinkToFit="1"/>
      <protection/>
    </xf>
    <xf numFmtId="0" fontId="0" fillId="38" borderId="106" xfId="0" applyNumberFormat="1" applyFont="1" applyFill="1" applyBorder="1" applyAlignment="1" applyProtection="1">
      <alignment horizontal="center" vertical="center" shrinkToFit="1"/>
      <protection/>
    </xf>
    <xf numFmtId="0" fontId="0" fillId="38" borderId="107" xfId="0" applyNumberFormat="1" applyFont="1" applyFill="1" applyBorder="1" applyAlignment="1" applyProtection="1">
      <alignment horizontal="center" vertical="center" wrapText="1" shrinkToFit="1"/>
      <protection/>
    </xf>
    <xf numFmtId="0" fontId="0" fillId="38" borderId="14" xfId="0" applyNumberFormat="1" applyFont="1" applyFill="1" applyBorder="1" applyAlignment="1" applyProtection="1">
      <alignment horizontal="center" vertical="center" shrinkToFit="1"/>
      <protection/>
    </xf>
    <xf numFmtId="0" fontId="0" fillId="0" borderId="107" xfId="0" applyNumberFormat="1" applyFont="1" applyFill="1" applyBorder="1" applyAlignment="1" applyProtection="1">
      <alignment horizontal="center" vertical="center" shrinkToFit="1"/>
      <protection/>
    </xf>
    <xf numFmtId="0" fontId="0" fillId="0" borderId="14" xfId="0" applyNumberFormat="1" applyFont="1" applyFill="1" applyBorder="1" applyAlignment="1" applyProtection="1">
      <alignment horizontal="center" vertical="center" shrinkToFit="1"/>
      <protection/>
    </xf>
    <xf numFmtId="0" fontId="0" fillId="38" borderId="108" xfId="0" applyNumberFormat="1" applyFill="1" applyBorder="1" applyAlignment="1" applyProtection="1">
      <alignment horizontal="center" vertical="center" shrinkToFit="1"/>
      <protection/>
    </xf>
    <xf numFmtId="0" fontId="0" fillId="38" borderId="109" xfId="0" applyNumberFormat="1" applyFont="1" applyFill="1" applyBorder="1" applyAlignment="1" applyProtection="1">
      <alignment horizontal="center" vertical="center" shrinkToFit="1"/>
      <protection/>
    </xf>
    <xf numFmtId="0" fontId="0" fillId="38" borderId="110" xfId="0" applyNumberFormat="1" applyFont="1" applyFill="1" applyBorder="1" applyAlignment="1" applyProtection="1">
      <alignment horizontal="center" vertical="center" shrinkToFit="1"/>
      <protection/>
    </xf>
    <xf numFmtId="0" fontId="0" fillId="38" borderId="111" xfId="0" applyNumberFormat="1" applyFont="1" applyFill="1" applyBorder="1" applyAlignment="1" applyProtection="1">
      <alignment horizontal="center" vertical="center" shrinkToFit="1"/>
      <protection/>
    </xf>
    <xf numFmtId="0" fontId="0" fillId="0" borderId="105" xfId="0" applyNumberFormat="1" applyFont="1" applyFill="1" applyBorder="1" applyAlignment="1" applyProtection="1">
      <alignment horizontal="center" vertical="center" shrinkToFit="1"/>
      <protection/>
    </xf>
    <xf numFmtId="0" fontId="0" fillId="0" borderId="106" xfId="0" applyNumberFormat="1" applyFont="1" applyFill="1" applyBorder="1" applyAlignment="1" applyProtection="1">
      <alignment horizontal="center" vertical="center" shrinkToFit="1"/>
      <protection/>
    </xf>
    <xf numFmtId="0" fontId="0" fillId="0" borderId="107" xfId="0" applyNumberFormat="1" applyFont="1" applyFill="1" applyBorder="1" applyAlignment="1" applyProtection="1">
      <alignment horizontal="center" vertical="center" wrapText="1" shrinkToFit="1"/>
      <protection/>
    </xf>
    <xf numFmtId="0" fontId="0" fillId="38" borderId="107" xfId="0" applyNumberFormat="1" applyFont="1" applyFill="1" applyBorder="1" applyAlignment="1" applyProtection="1">
      <alignment horizontal="center" vertical="center" shrinkToFit="1"/>
      <protection/>
    </xf>
    <xf numFmtId="0" fontId="68" fillId="0" borderId="88" xfId="0" applyFont="1" applyFill="1" applyBorder="1" applyAlignment="1">
      <alignment horizontal="center" vertical="center"/>
    </xf>
    <xf numFmtId="0" fontId="68" fillId="0" borderId="93" xfId="0" applyFont="1" applyFill="1" applyBorder="1" applyAlignment="1">
      <alignment horizontal="center" vertical="center"/>
    </xf>
    <xf numFmtId="0" fontId="68" fillId="0" borderId="87" xfId="0" applyFont="1" applyFill="1" applyBorder="1" applyAlignment="1" applyProtection="1">
      <alignment horizontal="center" vertical="center"/>
      <protection locked="0"/>
    </xf>
    <xf numFmtId="0" fontId="68" fillId="0" borderId="92" xfId="0" applyFont="1" applyFill="1" applyBorder="1" applyAlignment="1" applyProtection="1">
      <alignment horizontal="center" vertical="center"/>
      <protection locked="0"/>
    </xf>
    <xf numFmtId="0" fontId="68" fillId="0" borderId="73" xfId="0" applyFont="1" applyFill="1" applyBorder="1" applyAlignment="1">
      <alignment horizontal="center" vertical="center"/>
    </xf>
    <xf numFmtId="0" fontId="68" fillId="0" borderId="10" xfId="0" applyFont="1" applyFill="1" applyBorder="1" applyAlignment="1" applyProtection="1">
      <alignment horizontal="center" vertical="center"/>
      <protection locked="0"/>
    </xf>
    <xf numFmtId="0" fontId="68" fillId="0" borderId="50" xfId="0" applyFont="1" applyFill="1" applyBorder="1" applyAlignment="1">
      <alignment horizontal="center" vertical="center"/>
    </xf>
    <xf numFmtId="0" fontId="68" fillId="0" borderId="11" xfId="0" applyFont="1" applyFill="1" applyBorder="1" applyAlignment="1" applyProtection="1">
      <alignment horizontal="center" vertical="center"/>
      <protection locked="0"/>
    </xf>
    <xf numFmtId="0" fontId="68" fillId="0" borderId="31" xfId="0" applyFont="1" applyFill="1" applyBorder="1" applyAlignment="1">
      <alignment horizontal="center" vertical="center"/>
    </xf>
    <xf numFmtId="0" fontId="68" fillId="0" borderId="35" xfId="0" applyFont="1" applyFill="1" applyBorder="1" applyAlignment="1" applyProtection="1">
      <alignment horizontal="center" vertical="center"/>
      <protection locked="0"/>
    </xf>
    <xf numFmtId="0" fontId="68" fillId="0" borderId="11" xfId="0" applyFont="1" applyFill="1" applyBorder="1" applyAlignment="1" applyProtection="1">
      <alignment horizontal="center" vertical="center"/>
      <protection/>
    </xf>
    <xf numFmtId="0" fontId="68" fillId="0" borderId="35" xfId="0" applyFont="1" applyFill="1" applyBorder="1" applyAlignment="1" applyProtection="1">
      <alignment horizontal="center" vertical="center"/>
      <protection/>
    </xf>
    <xf numFmtId="0" fontId="68" fillId="0" borderId="87" xfId="0" applyFont="1" applyFill="1" applyBorder="1" applyAlignment="1" applyProtection="1">
      <alignment horizontal="center" vertical="center"/>
      <protection/>
    </xf>
    <xf numFmtId="0" fontId="68" fillId="0" borderId="10" xfId="0" applyFont="1" applyFill="1" applyBorder="1" applyAlignment="1" applyProtection="1">
      <alignment horizontal="center" vertical="center"/>
      <protection/>
    </xf>
    <xf numFmtId="0" fontId="68" fillId="0" borderId="10"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89" xfId="0" applyFont="1" applyFill="1" applyBorder="1" applyAlignment="1">
      <alignment horizontal="center" vertical="center"/>
    </xf>
    <xf numFmtId="0" fontId="68" fillId="0" borderId="48" xfId="0" applyFont="1" applyFill="1" applyBorder="1" applyAlignment="1" applyProtection="1">
      <alignment horizontal="center" vertical="center"/>
      <protection/>
    </xf>
    <xf numFmtId="0" fontId="68" fillId="0" borderId="31" xfId="0" applyFont="1" applyFill="1" applyBorder="1" applyAlignment="1" applyProtection="1">
      <alignment horizontal="center" vertical="center"/>
      <protection/>
    </xf>
    <xf numFmtId="0" fontId="68" fillId="0" borderId="34" xfId="0" applyFont="1" applyFill="1" applyBorder="1" applyAlignment="1" applyProtection="1">
      <alignment horizontal="center" vertical="center" wrapText="1"/>
      <protection/>
    </xf>
    <xf numFmtId="0" fontId="68" fillId="0" borderId="34" xfId="0" applyFont="1" applyFill="1" applyBorder="1" applyAlignment="1" applyProtection="1">
      <alignment horizontal="center" vertical="center"/>
      <protection/>
    </xf>
    <xf numFmtId="0" fontId="68" fillId="0" borderId="89" xfId="0" applyFont="1" applyFill="1" applyBorder="1" applyAlignment="1" applyProtection="1">
      <alignment horizontal="center" vertical="center"/>
      <protection/>
    </xf>
    <xf numFmtId="0" fontId="68" fillId="0" borderId="92" xfId="0" applyFont="1" applyFill="1" applyBorder="1" applyAlignment="1" applyProtection="1">
      <alignment horizontal="center" vertical="center"/>
      <protection/>
    </xf>
    <xf numFmtId="0" fontId="68" fillId="0" borderId="34" xfId="0" applyFont="1" applyFill="1" applyBorder="1" applyAlignment="1" applyProtection="1">
      <alignment horizontal="center" vertical="center" shrinkToFit="1"/>
      <protection/>
    </xf>
    <xf numFmtId="0" fontId="68" fillId="0" borderId="49" xfId="0" applyFont="1" applyFill="1" applyBorder="1" applyAlignment="1" applyProtection="1">
      <alignment horizontal="center" vertical="center" shrinkToFit="1"/>
      <protection/>
    </xf>
    <xf numFmtId="0" fontId="68" fillId="0" borderId="35" xfId="0" applyFont="1" applyFill="1" applyBorder="1" applyAlignment="1">
      <alignment horizontal="center" vertical="center"/>
    </xf>
    <xf numFmtId="0" fontId="68" fillId="0" borderId="32" xfId="0" applyFont="1" applyFill="1" applyBorder="1" applyAlignment="1">
      <alignment horizontal="center" vertical="center"/>
    </xf>
    <xf numFmtId="0" fontId="68" fillId="0" borderId="73" xfId="0" applyFont="1" applyFill="1" applyBorder="1" applyAlignment="1">
      <alignment horizontal="center" vertical="center" wrapText="1"/>
    </xf>
    <xf numFmtId="49" fontId="68" fillId="0" borderId="47" xfId="0" applyNumberFormat="1" applyFont="1" applyFill="1" applyBorder="1" applyAlignment="1" applyProtection="1">
      <alignment horizontal="left" vertical="center"/>
      <protection/>
    </xf>
    <xf numFmtId="49" fontId="68" fillId="0" borderId="85" xfId="0" applyNumberFormat="1" applyFont="1" applyFill="1" applyBorder="1" applyAlignment="1" applyProtection="1">
      <alignment horizontal="left" vertical="center"/>
      <protection/>
    </xf>
    <xf numFmtId="0" fontId="68" fillId="0" borderId="70" xfId="0" applyNumberFormat="1" applyFont="1" applyFill="1" applyBorder="1" applyAlignment="1" applyProtection="1">
      <alignment horizontal="center" vertical="center"/>
      <protection/>
    </xf>
    <xf numFmtId="0" fontId="68" fillId="0" borderId="72" xfId="0" applyNumberFormat="1" applyFont="1" applyFill="1" applyBorder="1" applyAlignment="1" applyProtection="1">
      <alignment horizontal="center" vertical="center"/>
      <protection/>
    </xf>
    <xf numFmtId="0" fontId="68" fillId="0" borderId="79" xfId="0" applyNumberFormat="1" applyFont="1" applyFill="1" applyBorder="1" applyAlignment="1" applyProtection="1">
      <alignment horizontal="center" vertical="center"/>
      <protection/>
    </xf>
    <xf numFmtId="0" fontId="68" fillId="0" borderId="51" xfId="0" applyNumberFormat="1" applyFont="1" applyFill="1" applyBorder="1" applyAlignment="1" applyProtection="1">
      <alignment horizontal="left" vertical="center"/>
      <protection/>
    </xf>
    <xf numFmtId="0" fontId="68" fillId="0" borderId="76" xfId="0" applyNumberFormat="1" applyFont="1" applyFill="1" applyBorder="1" applyAlignment="1" applyProtection="1">
      <alignment horizontal="left" vertical="center"/>
      <protection/>
    </xf>
    <xf numFmtId="0" fontId="68" fillId="0" borderId="91" xfId="0" applyNumberFormat="1" applyFont="1" applyFill="1" applyBorder="1" applyAlignment="1" applyProtection="1">
      <alignment horizontal="left" vertical="center"/>
      <protection/>
    </xf>
    <xf numFmtId="0" fontId="68" fillId="0" borderId="51" xfId="0" applyNumberFormat="1" applyFont="1" applyFill="1" applyBorder="1" applyAlignment="1" applyProtection="1">
      <alignment horizontal="center" vertical="center"/>
      <protection/>
    </xf>
    <xf numFmtId="0" fontId="68" fillId="0" borderId="84" xfId="0" applyNumberFormat="1" applyFont="1" applyFill="1" applyBorder="1" applyAlignment="1" applyProtection="1">
      <alignment horizontal="center" vertical="center"/>
      <protection/>
    </xf>
    <xf numFmtId="0" fontId="12" fillId="0" borderId="97"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98" xfId="0" applyFont="1" applyFill="1" applyBorder="1" applyAlignment="1" applyProtection="1">
      <alignment horizontal="center" vertical="center"/>
      <protection/>
    </xf>
    <xf numFmtId="0" fontId="12" fillId="0" borderId="99" xfId="0" applyFont="1" applyFill="1" applyBorder="1" applyAlignment="1" applyProtection="1">
      <alignment horizontal="center" vertical="center"/>
      <protection/>
    </xf>
    <xf numFmtId="0" fontId="12" fillId="0" borderId="112" xfId="0" applyFont="1" applyFill="1" applyBorder="1" applyAlignment="1">
      <alignment horizontal="center" vertical="center"/>
    </xf>
    <xf numFmtId="0" fontId="12" fillId="0" borderId="113" xfId="0" applyFont="1" applyFill="1" applyBorder="1" applyAlignment="1">
      <alignment horizontal="center" vertical="center"/>
    </xf>
    <xf numFmtId="0" fontId="12" fillId="0" borderId="48" xfId="0" applyFont="1" applyFill="1" applyBorder="1" applyAlignment="1" applyProtection="1">
      <alignment horizontal="center" vertical="center" wrapText="1"/>
      <protection/>
    </xf>
    <xf numFmtId="0" fontId="12" fillId="0" borderId="49" xfId="0" applyFont="1" applyFill="1" applyBorder="1" applyAlignment="1" applyProtection="1">
      <alignment horizontal="center" vertical="center"/>
      <protection/>
    </xf>
    <xf numFmtId="0" fontId="68" fillId="0" borderId="0" xfId="0" applyFont="1" applyFill="1" applyAlignment="1" applyProtection="1">
      <alignment horizontal="center" vertical="center"/>
      <protection/>
    </xf>
    <xf numFmtId="0" fontId="68" fillId="0" borderId="97" xfId="0" applyFont="1" applyFill="1" applyBorder="1" applyAlignment="1" applyProtection="1">
      <alignment horizontal="center" vertical="center" wrapText="1"/>
      <protection/>
    </xf>
    <xf numFmtId="0" fontId="68" fillId="0" borderId="53" xfId="0" applyFont="1" applyFill="1" applyBorder="1" applyAlignment="1" applyProtection="1">
      <alignment horizontal="center" vertical="center"/>
      <protection/>
    </xf>
    <xf numFmtId="0" fontId="68" fillId="0" borderId="77" xfId="0" applyFont="1" applyFill="1" applyBorder="1" applyAlignment="1" applyProtection="1">
      <alignment horizontal="center" vertical="center"/>
      <protection/>
    </xf>
    <xf numFmtId="0" fontId="68" fillId="0" borderId="72" xfId="0" applyFont="1" applyFill="1" applyBorder="1" applyAlignment="1" applyProtection="1">
      <alignment horizontal="center" vertical="center"/>
      <protection/>
    </xf>
    <xf numFmtId="0" fontId="68" fillId="0" borderId="70" xfId="0" applyFont="1" applyFill="1" applyBorder="1" applyAlignment="1" applyProtection="1">
      <alignment horizontal="center" vertical="center"/>
      <protection/>
    </xf>
    <xf numFmtId="0" fontId="68" fillId="0" borderId="90" xfId="0" applyFont="1" applyFill="1" applyBorder="1" applyAlignment="1" applyProtection="1">
      <alignment horizontal="center" vertical="center"/>
      <protection/>
    </xf>
    <xf numFmtId="0" fontId="68" fillId="0" borderId="79" xfId="0" applyFont="1" applyFill="1" applyBorder="1" applyAlignment="1" applyProtection="1">
      <alignment horizontal="center" vertical="center"/>
      <protection/>
    </xf>
    <xf numFmtId="0" fontId="68" fillId="0" borderId="97" xfId="0" applyNumberFormat="1" applyFont="1" applyFill="1" applyBorder="1" applyAlignment="1" applyProtection="1">
      <alignment horizontal="center" vertical="center"/>
      <protection/>
    </xf>
    <xf numFmtId="49" fontId="68" fillId="0" borderId="53" xfId="0" applyNumberFormat="1" applyFont="1" applyFill="1" applyBorder="1" applyAlignment="1" applyProtection="1">
      <alignment horizontal="center" vertical="center"/>
      <protection/>
    </xf>
    <xf numFmtId="0" fontId="10" fillId="42" borderId="70" xfId="64" applyFill="1" applyBorder="1" applyAlignment="1">
      <alignment horizontal="center" shrinkToFit="1"/>
      <protection/>
    </xf>
    <xf numFmtId="0" fontId="10" fillId="42" borderId="72" xfId="64" applyFill="1" applyBorder="1" applyAlignment="1">
      <alignment horizontal="center" shrinkToFit="1"/>
      <protection/>
    </xf>
    <xf numFmtId="0" fontId="69" fillId="0" borderId="0" xfId="0" applyFont="1" applyBorder="1" applyAlignment="1">
      <alignment horizontal="left" vertical="center"/>
    </xf>
    <xf numFmtId="0" fontId="69" fillId="0" borderId="61"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2_13chugakusotai_entryfile" xfId="63"/>
    <cellStyle name="標準 3" xfId="64"/>
    <cellStyle name="Followed Hyperlink" xfId="65"/>
    <cellStyle name="良い" xfId="66"/>
  </cellStyles>
  <dxfs count="14">
    <dxf>
      <fill>
        <patternFill>
          <bgColor indexed="10"/>
        </patternFill>
      </fill>
    </dxf>
    <dxf>
      <fill>
        <patternFill>
          <bgColor indexed="10"/>
        </patternFill>
      </fill>
    </dxf>
    <dxf>
      <fill>
        <patternFill>
          <bgColor indexed="27"/>
        </patternFill>
      </fill>
    </dxf>
    <dxf>
      <fill>
        <patternFill>
          <bgColor indexed="45"/>
        </patternFill>
      </fill>
    </dxf>
    <dxf>
      <fill>
        <patternFill>
          <bgColor indexed="45"/>
        </patternFill>
      </fill>
    </dxf>
    <dxf>
      <font>
        <b/>
        <i val="0"/>
      </font>
      <fill>
        <patternFill>
          <bgColor indexed="13"/>
        </patternFill>
      </fill>
    </dxf>
    <dxf>
      <font>
        <b/>
        <i val="0"/>
      </font>
      <fill>
        <patternFill>
          <bgColor indexed="10"/>
        </patternFill>
      </fill>
    </dxf>
    <dxf>
      <fill>
        <patternFill>
          <bgColor indexed="27"/>
        </patternFill>
      </fill>
    </dxf>
    <dxf>
      <fill>
        <patternFill>
          <bgColor indexed="45"/>
        </patternFill>
      </fill>
    </dxf>
    <dxf>
      <fill>
        <patternFill>
          <bgColor indexed="45"/>
        </patternFill>
      </fill>
    </dxf>
    <dxf>
      <font>
        <b/>
        <i val="0"/>
      </font>
      <fill>
        <patternFill>
          <bgColor indexed="13"/>
        </patternFill>
      </fill>
    </dxf>
    <dxf>
      <font>
        <b/>
        <i val="0"/>
      </font>
      <fill>
        <patternFill>
          <bgColor indexed="1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13;&#20307;&#36899;\Users\Kouichi%20Aoyama\SkyDrive\&#38263;&#37326;&#38520;&#19978;&#31478;&#25216;&#21332;&#20250;\&#20013;&#20449;&#22320;&#21306;&#38520;&#19978;&#31478;&#25216;&#21332;&#20250;\&#20013;&#20449;&#36984;&#25163;&#27177;\2017&#31532;41&#22238;&#20013;&#20449;&#36984;&#25163;&#27177;\17chushincs_entry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エントリーについての注意と手順"/>
      <sheetName val="個人種目申込一覧表"/>
      <sheetName val="リレー申込票"/>
      <sheetName val="所属一覧"/>
    </sheetNames>
    <sheetDataSet>
      <sheetData sheetId="1">
        <row r="12">
          <cell r="R12" t="str">
            <v>男子</v>
          </cell>
          <cell r="S12" t="str">
            <v>女子</v>
          </cell>
          <cell r="T12" t="str">
            <v>男子</v>
          </cell>
          <cell r="U12" t="str">
            <v>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75"/>
  <sheetViews>
    <sheetView zoomScalePageLayoutView="0" workbookViewId="0" topLeftCell="A1">
      <selection activeCell="J14" sqref="J14"/>
    </sheetView>
  </sheetViews>
  <sheetFormatPr defaultColWidth="9.140625" defaultRowHeight="16.5" customHeight="1"/>
  <cols>
    <col min="1" max="1" width="3.00390625" style="0" customWidth="1"/>
    <col min="2" max="2" width="2.7109375" style="0" customWidth="1"/>
    <col min="3" max="3" width="3.140625" style="0" customWidth="1"/>
    <col min="4" max="4" width="3.421875" style="0" customWidth="1"/>
    <col min="5" max="5" width="13.421875" style="0" bestFit="1" customWidth="1"/>
    <col min="11" max="11" width="48.00390625" style="0" bestFit="1" customWidth="1"/>
    <col min="12" max="12" width="7.421875" style="0" bestFit="1" customWidth="1"/>
  </cols>
  <sheetData>
    <row r="1" ht="16.5" customHeight="1">
      <c r="A1" s="36"/>
    </row>
    <row r="2" spans="2:10" ht="17.25">
      <c r="B2" s="272" t="s">
        <v>646</v>
      </c>
      <c r="C2" s="273"/>
      <c r="D2" s="273"/>
      <c r="E2" s="273"/>
      <c r="F2" s="273"/>
      <c r="G2" s="273"/>
      <c r="H2" s="273"/>
      <c r="I2" s="273"/>
      <c r="J2" s="274"/>
    </row>
    <row r="3" ht="6" customHeight="1"/>
    <row r="4" ht="7.5" customHeight="1"/>
    <row r="5" spans="3:4" ht="16.5" customHeight="1">
      <c r="C5" s="37" t="s">
        <v>30</v>
      </c>
      <c r="D5" s="37" t="s">
        <v>652</v>
      </c>
    </row>
    <row r="6" spans="3:5" ht="16.5" customHeight="1">
      <c r="C6" s="47"/>
      <c r="D6" s="47"/>
      <c r="E6" t="s">
        <v>653</v>
      </c>
    </row>
    <row r="7" spans="3:5" ht="16.5" customHeight="1">
      <c r="C7" s="47"/>
      <c r="D7" s="47"/>
      <c r="E7" s="47" t="s">
        <v>654</v>
      </c>
    </row>
    <row r="8" spans="3:5" ht="16.5" customHeight="1">
      <c r="C8" s="47"/>
      <c r="D8" s="47"/>
      <c r="E8" s="47" t="s">
        <v>655</v>
      </c>
    </row>
    <row r="9" spans="5:12" ht="16.5" customHeight="1">
      <c r="E9" s="38" t="s">
        <v>647</v>
      </c>
      <c r="F9" s="39"/>
      <c r="G9" s="38" t="s">
        <v>648</v>
      </c>
      <c r="H9" s="275" t="s">
        <v>656</v>
      </c>
      <c r="I9" s="276"/>
      <c r="J9" s="277"/>
      <c r="K9" s="48" t="s">
        <v>649</v>
      </c>
      <c r="L9" s="48" t="s">
        <v>657</v>
      </c>
    </row>
    <row r="10" spans="5:12" ht="16.5" customHeight="1">
      <c r="E10" s="40" t="s">
        <v>658</v>
      </c>
      <c r="F10" s="41"/>
      <c r="G10" s="49" t="s">
        <v>659</v>
      </c>
      <c r="H10" s="49">
        <v>220</v>
      </c>
      <c r="I10" s="50"/>
      <c r="J10" s="50"/>
      <c r="K10" s="51" t="s">
        <v>660</v>
      </c>
      <c r="L10" s="52"/>
    </row>
    <row r="11" spans="5:12" ht="16.5" customHeight="1">
      <c r="E11" s="40" t="s">
        <v>661</v>
      </c>
      <c r="F11" s="41"/>
      <c r="G11" s="53" t="s">
        <v>662</v>
      </c>
      <c r="H11" s="54"/>
      <c r="I11" s="8"/>
      <c r="J11" s="55"/>
      <c r="K11" s="47" t="s">
        <v>663</v>
      </c>
      <c r="L11" s="56" t="s">
        <v>664</v>
      </c>
    </row>
    <row r="12" spans="5:12" ht="16.5" customHeight="1">
      <c r="E12" s="43" t="s">
        <v>665</v>
      </c>
      <c r="F12" s="44"/>
      <c r="G12" s="53" t="s">
        <v>662</v>
      </c>
      <c r="H12" s="54"/>
      <c r="I12" s="8"/>
      <c r="J12" s="55"/>
      <c r="K12" s="47" t="s">
        <v>636</v>
      </c>
      <c r="L12" s="56" t="s">
        <v>666</v>
      </c>
    </row>
    <row r="13" spans="1:12" ht="16.5" customHeight="1">
      <c r="A13" s="12"/>
      <c r="E13" s="46" t="s">
        <v>667</v>
      </c>
      <c r="F13" s="44"/>
      <c r="G13" s="53" t="s">
        <v>662</v>
      </c>
      <c r="H13" s="54"/>
      <c r="I13" s="8"/>
      <c r="J13" s="55"/>
      <c r="K13" s="47" t="s">
        <v>636</v>
      </c>
      <c r="L13" s="56" t="s">
        <v>666</v>
      </c>
    </row>
    <row r="14" spans="5:12" ht="16.5" customHeight="1">
      <c r="E14" s="46" t="s">
        <v>643</v>
      </c>
      <c r="F14" s="44"/>
      <c r="G14" s="45" t="s">
        <v>651</v>
      </c>
      <c r="H14" s="57" t="s">
        <v>668</v>
      </c>
      <c r="I14" s="45"/>
      <c r="J14" s="45"/>
      <c r="K14" s="57"/>
      <c r="L14" s="58"/>
    </row>
    <row r="15" spans="5:12" ht="16.5" customHeight="1">
      <c r="E15" s="43" t="s">
        <v>644</v>
      </c>
      <c r="F15" s="44"/>
      <c r="G15" s="53" t="s">
        <v>662</v>
      </c>
      <c r="H15" s="54"/>
      <c r="I15" s="8"/>
      <c r="J15" s="55"/>
      <c r="K15" s="47" t="s">
        <v>636</v>
      </c>
      <c r="L15" s="58"/>
    </row>
    <row r="16" spans="5:12" ht="16.5" customHeight="1">
      <c r="E16" s="46" t="s">
        <v>669</v>
      </c>
      <c r="F16" s="44"/>
      <c r="G16" s="59" t="s">
        <v>651</v>
      </c>
      <c r="H16" s="57" t="s">
        <v>670</v>
      </c>
      <c r="I16" s="45"/>
      <c r="J16" s="45"/>
      <c r="K16" s="57"/>
      <c r="L16" s="58"/>
    </row>
    <row r="17" spans="5:12" ht="16.5" customHeight="1">
      <c r="E17" s="46" t="s">
        <v>671</v>
      </c>
      <c r="F17" s="44"/>
      <c r="G17" s="45" t="s">
        <v>651</v>
      </c>
      <c r="H17" s="57" t="s">
        <v>672</v>
      </c>
      <c r="I17" s="45"/>
      <c r="J17" s="45"/>
      <c r="K17" s="57" t="s">
        <v>673</v>
      </c>
      <c r="L17" s="58"/>
    </row>
    <row r="18" spans="5:12" ht="16.5" customHeight="1">
      <c r="E18" s="60" t="s">
        <v>674</v>
      </c>
      <c r="F18" s="44" t="s">
        <v>675</v>
      </c>
      <c r="G18" s="59" t="s">
        <v>650</v>
      </c>
      <c r="H18" s="57" t="s">
        <v>676</v>
      </c>
      <c r="I18" s="45"/>
      <c r="J18" s="45"/>
      <c r="K18" s="57" t="s">
        <v>673</v>
      </c>
      <c r="L18" s="58"/>
    </row>
    <row r="19" spans="5:12" ht="16.5" customHeight="1">
      <c r="E19" s="61"/>
      <c r="F19" s="44" t="s">
        <v>80</v>
      </c>
      <c r="G19" s="59" t="s">
        <v>651</v>
      </c>
      <c r="H19" s="57" t="s">
        <v>677</v>
      </c>
      <c r="I19" s="45"/>
      <c r="J19" s="45"/>
      <c r="K19" s="57"/>
      <c r="L19" s="58"/>
    </row>
    <row r="20" spans="5:12" ht="16.5" customHeight="1">
      <c r="E20" s="62" t="s">
        <v>645</v>
      </c>
      <c r="F20" s="44" t="s">
        <v>637</v>
      </c>
      <c r="G20" s="45" t="s">
        <v>651</v>
      </c>
      <c r="H20" s="57" t="s">
        <v>678</v>
      </c>
      <c r="I20" s="45"/>
      <c r="J20" s="45"/>
      <c r="K20" s="57" t="s">
        <v>679</v>
      </c>
      <c r="L20" s="58"/>
    </row>
    <row r="21" spans="5:12" ht="16.5" customHeight="1">
      <c r="E21" s="63"/>
      <c r="F21" s="44" t="s">
        <v>638</v>
      </c>
      <c r="G21" s="59" t="s">
        <v>651</v>
      </c>
      <c r="H21" s="57" t="s">
        <v>680</v>
      </c>
      <c r="I21" s="45"/>
      <c r="J21" s="45"/>
      <c r="K21" s="57" t="s">
        <v>0</v>
      </c>
      <c r="L21" s="58"/>
    </row>
    <row r="22" spans="5:12" ht="16.5" customHeight="1">
      <c r="E22" s="63"/>
      <c r="F22" s="93" t="s">
        <v>313</v>
      </c>
      <c r="G22" s="59" t="s">
        <v>314</v>
      </c>
      <c r="H22" s="57"/>
      <c r="I22" s="45"/>
      <c r="J22" s="45"/>
      <c r="K22" s="57" t="s">
        <v>315</v>
      </c>
      <c r="L22" s="58"/>
    </row>
    <row r="23" spans="5:12" ht="16.5" customHeight="1">
      <c r="E23" s="64"/>
      <c r="F23" s="44" t="s">
        <v>639</v>
      </c>
      <c r="G23" s="59" t="s">
        <v>651</v>
      </c>
      <c r="H23" s="57" t="s">
        <v>1</v>
      </c>
      <c r="I23" s="45"/>
      <c r="J23" s="45"/>
      <c r="K23" s="57" t="s">
        <v>679</v>
      </c>
      <c r="L23" s="58"/>
    </row>
    <row r="24" spans="5:12" ht="16.5" customHeight="1">
      <c r="E24" s="61"/>
      <c r="F24" s="44" t="s">
        <v>638</v>
      </c>
      <c r="G24" s="45" t="s">
        <v>651</v>
      </c>
      <c r="H24" s="57" t="s">
        <v>2</v>
      </c>
      <c r="I24" s="45"/>
      <c r="J24" s="45"/>
      <c r="K24" s="57" t="s">
        <v>0</v>
      </c>
      <c r="L24" s="58"/>
    </row>
    <row r="25" spans="5:12" ht="16.5" customHeight="1">
      <c r="E25" s="63"/>
      <c r="F25" s="93" t="s">
        <v>313</v>
      </c>
      <c r="G25" s="59" t="s">
        <v>314</v>
      </c>
      <c r="H25" s="57"/>
      <c r="I25" s="45"/>
      <c r="J25" s="45"/>
      <c r="K25" s="57" t="s">
        <v>315</v>
      </c>
      <c r="L25" s="58"/>
    </row>
    <row r="27" spans="5:12" ht="16.5" customHeight="1">
      <c r="E27" s="38" t="s">
        <v>647</v>
      </c>
      <c r="F27" s="39"/>
      <c r="G27" s="38" t="s">
        <v>648</v>
      </c>
      <c r="H27" s="275" t="s">
        <v>656</v>
      </c>
      <c r="I27" s="276"/>
      <c r="J27" s="277"/>
      <c r="K27" s="48" t="s">
        <v>649</v>
      </c>
      <c r="L27" s="48" t="s">
        <v>657</v>
      </c>
    </row>
    <row r="28" spans="5:12" ht="16.5" customHeight="1">
      <c r="E28" s="40" t="s">
        <v>3</v>
      </c>
      <c r="F28" s="41"/>
      <c r="G28" s="42" t="s">
        <v>650</v>
      </c>
      <c r="H28" s="65">
        <v>12</v>
      </c>
      <c r="I28" s="42"/>
      <c r="J28" s="42"/>
      <c r="K28" s="65" t="s">
        <v>4</v>
      </c>
      <c r="L28" s="66"/>
    </row>
    <row r="30" spans="5:12" ht="16.5" customHeight="1">
      <c r="E30" s="38" t="s">
        <v>647</v>
      </c>
      <c r="F30" s="39"/>
      <c r="G30" s="38" t="s">
        <v>648</v>
      </c>
      <c r="H30" s="275" t="s">
        <v>656</v>
      </c>
      <c r="I30" s="276"/>
      <c r="J30" s="277"/>
      <c r="K30" s="48" t="s">
        <v>649</v>
      </c>
      <c r="L30" s="39" t="s">
        <v>657</v>
      </c>
    </row>
    <row r="31" spans="5:12" ht="16.5" customHeight="1">
      <c r="E31" t="s">
        <v>5</v>
      </c>
      <c r="F31" s="67"/>
      <c r="G31" t="s">
        <v>6</v>
      </c>
      <c r="H31" s="54" t="s">
        <v>7</v>
      </c>
      <c r="I31" s="8"/>
      <c r="J31" s="55"/>
      <c r="K31" s="36"/>
      <c r="L31" s="68"/>
    </row>
    <row r="32" spans="5:12" ht="16.5" customHeight="1">
      <c r="E32" t="s">
        <v>640</v>
      </c>
      <c r="F32" s="67"/>
      <c r="G32" t="s">
        <v>673</v>
      </c>
      <c r="H32" s="54">
        <v>4125</v>
      </c>
      <c r="I32" s="8"/>
      <c r="J32" s="55"/>
      <c r="K32" t="s">
        <v>8</v>
      </c>
      <c r="L32" s="56"/>
    </row>
    <row r="33" spans="5:12" ht="16.5" customHeight="1">
      <c r="E33" t="s">
        <v>9</v>
      </c>
      <c r="F33" s="67"/>
      <c r="G33" s="72" t="s">
        <v>23</v>
      </c>
      <c r="H33" s="54" t="s">
        <v>24</v>
      </c>
      <c r="I33" s="8"/>
      <c r="J33" s="55"/>
      <c r="K33" s="47" t="s">
        <v>27</v>
      </c>
      <c r="L33" s="56"/>
    </row>
    <row r="34" spans="5:12" ht="16.5" customHeight="1">
      <c r="E34" t="s">
        <v>10</v>
      </c>
      <c r="F34" s="67"/>
      <c r="G34" s="72" t="s">
        <v>25</v>
      </c>
      <c r="H34" s="54" t="s">
        <v>26</v>
      </c>
      <c r="I34" s="8"/>
      <c r="J34" s="55"/>
      <c r="K34" s="47" t="s">
        <v>28</v>
      </c>
      <c r="L34" s="56"/>
    </row>
    <row r="35" spans="5:12" ht="16.5" customHeight="1">
      <c r="E35" t="s">
        <v>11</v>
      </c>
      <c r="F35" s="67"/>
      <c r="G35" s="69" t="s">
        <v>6</v>
      </c>
      <c r="H35" s="54">
        <v>3</v>
      </c>
      <c r="I35" s="8"/>
      <c r="J35" s="55"/>
      <c r="K35" s="12" t="s">
        <v>29</v>
      </c>
      <c r="L35" s="56"/>
    </row>
    <row r="36" spans="5:12" ht="16.5" customHeight="1">
      <c r="E36" t="s">
        <v>12</v>
      </c>
      <c r="F36" s="67"/>
      <c r="G36" s="69" t="s">
        <v>6</v>
      </c>
      <c r="H36" s="54" t="s">
        <v>13</v>
      </c>
      <c r="I36" s="8"/>
      <c r="J36" s="55"/>
      <c r="K36" s="70" t="s">
        <v>14</v>
      </c>
      <c r="L36" s="56"/>
    </row>
    <row r="37" spans="5:12" ht="16.5" customHeight="1">
      <c r="E37" t="s">
        <v>641</v>
      </c>
      <c r="F37" s="67"/>
      <c r="G37" t="s">
        <v>6</v>
      </c>
      <c r="H37" s="54">
        <v>1356</v>
      </c>
      <c r="I37" s="8"/>
      <c r="J37" s="55"/>
      <c r="K37" s="12" t="s">
        <v>15</v>
      </c>
      <c r="L37" s="56"/>
    </row>
    <row r="38" ht="16.5" customHeight="1">
      <c r="K38" s="71" t="s">
        <v>16</v>
      </c>
    </row>
    <row r="39" ht="16.5" customHeight="1">
      <c r="D39" s="36" t="s">
        <v>720</v>
      </c>
    </row>
    <row r="40" ht="9" customHeight="1"/>
    <row r="42" spans="2:6" s="16" customFormat="1" ht="18.75">
      <c r="B42" s="15" t="s">
        <v>36</v>
      </c>
      <c r="C42" s="15"/>
      <c r="D42" s="15"/>
      <c r="E42" s="15"/>
      <c r="F42" s="15"/>
    </row>
    <row r="43" spans="2:6" s="16" customFormat="1" ht="18.75">
      <c r="B43" s="17"/>
      <c r="C43" s="17"/>
      <c r="D43" s="17"/>
      <c r="E43" s="17"/>
      <c r="F43" s="17"/>
    </row>
    <row r="44" spans="3:7" s="16" customFormat="1" ht="18.75">
      <c r="C44" s="271" t="s">
        <v>37</v>
      </c>
      <c r="D44" s="271"/>
      <c r="E44" s="271"/>
      <c r="F44" s="271"/>
      <c r="G44" s="271"/>
    </row>
    <row r="45" s="16" customFormat="1" ht="18.75">
      <c r="D45" s="16" t="s">
        <v>38</v>
      </c>
    </row>
    <row r="46" s="16" customFormat="1" ht="18.75">
      <c r="D46" s="16" t="s">
        <v>39</v>
      </c>
    </row>
    <row r="47" s="16" customFormat="1" ht="18.75">
      <c r="D47" s="16" t="s">
        <v>40</v>
      </c>
    </row>
    <row r="48" spans="3:7" s="16" customFormat="1" ht="18.75">
      <c r="C48" s="271" t="s">
        <v>41</v>
      </c>
      <c r="D48" s="271"/>
      <c r="E48" s="271"/>
      <c r="F48" s="271"/>
      <c r="G48" s="271"/>
    </row>
    <row r="49" s="16" customFormat="1" ht="18.75">
      <c r="D49" s="16" t="s">
        <v>69</v>
      </c>
    </row>
    <row r="50" s="16" customFormat="1" ht="18.75">
      <c r="D50" s="16" t="s">
        <v>42</v>
      </c>
    </row>
    <row r="51" s="16" customFormat="1" ht="18.75">
      <c r="D51" s="16" t="s">
        <v>43</v>
      </c>
    </row>
    <row r="52" s="16" customFormat="1" ht="18.75">
      <c r="D52" s="16" t="s">
        <v>44</v>
      </c>
    </row>
    <row r="53" s="16" customFormat="1" ht="18.75">
      <c r="D53" s="16" t="s">
        <v>45</v>
      </c>
    </row>
    <row r="54" s="16" customFormat="1" ht="18.75">
      <c r="D54" s="16" t="s">
        <v>46</v>
      </c>
    </row>
    <row r="55" s="16" customFormat="1" ht="18.75">
      <c r="D55" s="16" t="s">
        <v>47</v>
      </c>
    </row>
    <row r="56" s="16" customFormat="1" ht="18.75">
      <c r="D56" s="16" t="s">
        <v>48</v>
      </c>
    </row>
    <row r="57" s="16" customFormat="1" ht="18.75">
      <c r="D57" s="16" t="s">
        <v>68</v>
      </c>
    </row>
    <row r="58" spans="3:7" s="16" customFormat="1" ht="18.75">
      <c r="C58" s="271" t="s">
        <v>49</v>
      </c>
      <c r="D58" s="271"/>
      <c r="E58" s="271"/>
      <c r="F58" s="271"/>
      <c r="G58" s="271"/>
    </row>
    <row r="59" s="16" customFormat="1" ht="18.75">
      <c r="D59" s="16" t="s">
        <v>50</v>
      </c>
    </row>
    <row r="60" s="16" customFormat="1" ht="18.75">
      <c r="D60" s="16" t="s">
        <v>51</v>
      </c>
    </row>
    <row r="61" s="16" customFormat="1" ht="18.75">
      <c r="D61" s="16" t="s">
        <v>52</v>
      </c>
    </row>
    <row r="62" s="16" customFormat="1" ht="18.75">
      <c r="D62" s="16" t="s">
        <v>53</v>
      </c>
    </row>
    <row r="63" s="16" customFormat="1" ht="18.75">
      <c r="D63" s="16" t="s">
        <v>54</v>
      </c>
    </row>
    <row r="64" spans="3:4" s="16" customFormat="1" ht="18.75">
      <c r="C64" s="16" t="s">
        <v>55</v>
      </c>
      <c r="D64" s="16" t="s">
        <v>56</v>
      </c>
    </row>
    <row r="65" s="16" customFormat="1" ht="18.75">
      <c r="D65" s="16" t="s">
        <v>57</v>
      </c>
    </row>
    <row r="66" s="16" customFormat="1" ht="18.75">
      <c r="D66" s="16" t="s">
        <v>58</v>
      </c>
    </row>
    <row r="67" s="16" customFormat="1" ht="18.75">
      <c r="D67" s="16" t="s">
        <v>59</v>
      </c>
    </row>
    <row r="68" s="16" customFormat="1" ht="18.75">
      <c r="D68" s="16" t="s">
        <v>60</v>
      </c>
    </row>
    <row r="69" s="16" customFormat="1" ht="18.75">
      <c r="D69" s="16" t="s">
        <v>61</v>
      </c>
    </row>
    <row r="70" s="16" customFormat="1" ht="18.75">
      <c r="D70" s="16" t="s">
        <v>62</v>
      </c>
    </row>
    <row r="71" s="16" customFormat="1" ht="18.75">
      <c r="D71" s="16" t="s">
        <v>63</v>
      </c>
    </row>
    <row r="72" s="16" customFormat="1" ht="18.75">
      <c r="D72" s="16" t="s">
        <v>64</v>
      </c>
    </row>
    <row r="73" s="16" customFormat="1" ht="18.75">
      <c r="D73" s="16" t="s">
        <v>65</v>
      </c>
    </row>
    <row r="74" s="16" customFormat="1" ht="18.75">
      <c r="D74" s="16" t="s">
        <v>66</v>
      </c>
    </row>
    <row r="75" s="16" customFormat="1" ht="18.75">
      <c r="D75" s="16" t="s">
        <v>67</v>
      </c>
    </row>
  </sheetData>
  <sheetProtection/>
  <mergeCells count="7">
    <mergeCell ref="C44:G44"/>
    <mergeCell ref="C48:G48"/>
    <mergeCell ref="C58:G58"/>
    <mergeCell ref="B2:J2"/>
    <mergeCell ref="H9:J9"/>
    <mergeCell ref="H27:J27"/>
    <mergeCell ref="H30:J3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Y115"/>
  <sheetViews>
    <sheetView tabSelected="1" zoomScaleSheetLayoutView="100" zoomScalePageLayoutView="0" workbookViewId="0" topLeftCell="A1">
      <selection activeCell="T14" sqref="T14"/>
    </sheetView>
  </sheetViews>
  <sheetFormatPr defaultColWidth="9.140625" defaultRowHeight="15"/>
  <cols>
    <col min="1" max="1" width="3.28125" style="74" customWidth="1"/>
    <col min="2" max="2" width="7.421875" style="73" customWidth="1"/>
    <col min="3" max="3" width="10.421875" style="73" customWidth="1"/>
    <col min="4" max="4" width="10.421875" style="74" customWidth="1"/>
    <col min="5" max="5" width="16.8515625" style="74" customWidth="1"/>
    <col min="6" max="6" width="9.421875" style="73" customWidth="1"/>
    <col min="7" max="9" width="13.8515625" style="73" customWidth="1"/>
    <col min="10" max="10" width="3.00390625" style="0" customWidth="1"/>
    <col min="11" max="11" width="16.421875" style="0" hidden="1" customWidth="1"/>
    <col min="12" max="12" width="9.00390625" style="0" hidden="1" customWidth="1"/>
    <col min="13" max="14" width="2.421875" style="0" hidden="1" customWidth="1"/>
    <col min="15" max="15" width="5.140625" style="0" hidden="1" customWidth="1"/>
    <col min="16" max="16" width="10.140625" style="0" customWidth="1"/>
    <col min="17" max="17" width="1.1484375" style="1" customWidth="1"/>
    <col min="18" max="18" width="10.140625" style="1" customWidth="1"/>
    <col min="19" max="20" width="9.00390625" style="1" customWidth="1"/>
    <col min="21" max="21" width="9.00390625" style="73" customWidth="1"/>
    <col min="22" max="24" width="7.421875" style="74" customWidth="1"/>
    <col min="25" max="16384" width="9.00390625" style="74" customWidth="1"/>
  </cols>
  <sheetData>
    <row r="1" spans="1:22" ht="25.5" customHeight="1" thickBot="1">
      <c r="A1" s="287" t="s">
        <v>1421</v>
      </c>
      <c r="B1" s="287"/>
      <c r="C1" s="92" t="s">
        <v>730</v>
      </c>
      <c r="D1" s="92"/>
      <c r="E1" s="92"/>
      <c r="F1" s="92"/>
      <c r="G1" s="294" t="s">
        <v>642</v>
      </c>
      <c r="H1" s="294"/>
      <c r="I1" s="294"/>
      <c r="P1" s="319" t="s">
        <v>1420</v>
      </c>
      <c r="Q1" s="320"/>
      <c r="R1" s="320"/>
      <c r="S1" s="320"/>
      <c r="T1" s="320"/>
      <c r="U1" s="320"/>
      <c r="V1" s="321"/>
    </row>
    <row r="2" spans="16:22" ht="6.75" customHeight="1" thickBot="1" thickTop="1">
      <c r="P2" s="322"/>
      <c r="Q2" s="323"/>
      <c r="R2" s="323"/>
      <c r="S2" s="323"/>
      <c r="T2" s="323"/>
      <c r="U2" s="323"/>
      <c r="V2" s="324"/>
    </row>
    <row r="3" spans="2:22" ht="27" customHeight="1" thickBot="1">
      <c r="B3" s="342" t="s">
        <v>17</v>
      </c>
      <c r="C3" s="343"/>
      <c r="D3" s="290" t="s">
        <v>73</v>
      </c>
      <c r="E3" s="291"/>
      <c r="F3" s="292" t="s">
        <v>18</v>
      </c>
      <c r="G3" s="293"/>
      <c r="H3" s="291" t="s">
        <v>33</v>
      </c>
      <c r="I3" s="295"/>
      <c r="P3" s="322"/>
      <c r="Q3" s="323"/>
      <c r="R3" s="323"/>
      <c r="S3" s="323"/>
      <c r="T3" s="323"/>
      <c r="U3" s="323"/>
      <c r="V3" s="324"/>
    </row>
    <row r="4" spans="2:22" ht="27" customHeight="1" thickBot="1">
      <c r="B4" s="345"/>
      <c r="C4" s="346"/>
      <c r="D4" s="296">
        <f>IF(B4="","",VLOOKUP(B4,'学校コード一覧'!$A$2:$I$198,2,0))</f>
      </c>
      <c r="E4" s="297"/>
      <c r="F4" s="288">
        <f>IF(B4="","",VLOOKUP(B4,'学校コード一覧'!$A$2:$I$198,3,0))</f>
      </c>
      <c r="G4" s="289"/>
      <c r="H4" s="288">
        <f>IF($B$4="","",VLOOKUP($B$4,'学校コード一覧'!$A$2:$I$198,4,0))</f>
      </c>
      <c r="I4" s="344"/>
      <c r="P4" s="322"/>
      <c r="Q4" s="323"/>
      <c r="R4" s="323"/>
      <c r="S4" s="323"/>
      <c r="T4" s="323"/>
      <c r="U4" s="323"/>
      <c r="V4" s="324"/>
    </row>
    <row r="5" spans="2:22" ht="27" customHeight="1">
      <c r="B5" s="316" t="s">
        <v>696</v>
      </c>
      <c r="C5" s="96" t="s">
        <v>9</v>
      </c>
      <c r="D5" s="333"/>
      <c r="E5" s="334"/>
      <c r="F5" s="96" t="s">
        <v>697</v>
      </c>
      <c r="G5" s="335">
        <f>IF(B4="","",VLOOKUP(B4,'学校コード一覧'!$A$2:$I$198,9,0))</f>
      </c>
      <c r="H5" s="336"/>
      <c r="I5" s="337"/>
      <c r="P5" s="322"/>
      <c r="Q5" s="323"/>
      <c r="R5" s="323"/>
      <c r="S5" s="323"/>
      <c r="T5" s="323"/>
      <c r="U5" s="323"/>
      <c r="V5" s="324"/>
    </row>
    <row r="6" spans="2:22" ht="27" customHeight="1" thickBot="1">
      <c r="B6" s="308"/>
      <c r="C6" s="97" t="s">
        <v>698</v>
      </c>
      <c r="D6" s="328">
        <f>IF($B$4="","",VLOOKUP($B$4,'学校コード一覧'!$A$2:$I$198,8,0))</f>
      </c>
      <c r="E6" s="329"/>
      <c r="F6" s="330"/>
      <c r="G6" s="98" t="s">
        <v>721</v>
      </c>
      <c r="H6" s="331"/>
      <c r="I6" s="332"/>
      <c r="P6" s="322"/>
      <c r="Q6" s="323"/>
      <c r="R6" s="323"/>
      <c r="S6" s="323"/>
      <c r="T6" s="323"/>
      <c r="U6" s="323"/>
      <c r="V6" s="324"/>
    </row>
    <row r="7" spans="2:22" ht="30" customHeight="1" thickBot="1">
      <c r="B7" s="338" t="s">
        <v>699</v>
      </c>
      <c r="C7" s="339"/>
      <c r="D7" s="340"/>
      <c r="E7" s="341"/>
      <c r="F7" s="173" t="s">
        <v>700</v>
      </c>
      <c r="G7" s="99"/>
      <c r="H7" s="100"/>
      <c r="I7" s="1"/>
      <c r="P7" s="322"/>
      <c r="Q7" s="323"/>
      <c r="R7" s="323"/>
      <c r="S7" s="323"/>
      <c r="T7" s="323"/>
      <c r="U7" s="323"/>
      <c r="V7" s="324"/>
    </row>
    <row r="8" spans="2:25" ht="27" customHeight="1">
      <c r="B8" s="301" t="s">
        <v>19</v>
      </c>
      <c r="C8" s="302"/>
      <c r="D8" s="76"/>
      <c r="E8" s="77"/>
      <c r="F8" s="432" t="s">
        <v>1415</v>
      </c>
      <c r="G8" s="432"/>
      <c r="H8" s="433"/>
      <c r="I8" s="78" t="s">
        <v>727</v>
      </c>
      <c r="P8" s="322"/>
      <c r="Q8" s="323"/>
      <c r="R8" s="323"/>
      <c r="S8" s="323"/>
      <c r="T8" s="323"/>
      <c r="U8" s="323"/>
      <c r="V8" s="324"/>
      <c r="W8" s="79"/>
      <c r="X8" s="79"/>
      <c r="Y8" s="79"/>
    </row>
    <row r="9" spans="2:25" ht="27" customHeight="1" thickBot="1">
      <c r="B9" s="80">
        <f>SUM(A15,A35,A55,A75,A95)</f>
        <v>0</v>
      </c>
      <c r="C9" s="81">
        <f>SUM(A16+A36+A56+A76+A96)</f>
        <v>0</v>
      </c>
      <c r="D9" s="76"/>
      <c r="E9" s="28"/>
      <c r="H9" s="101"/>
      <c r="I9" s="82">
        <f>B9*800</f>
        <v>0</v>
      </c>
      <c r="P9" s="322"/>
      <c r="Q9" s="323"/>
      <c r="R9" s="323"/>
      <c r="S9" s="323"/>
      <c r="T9" s="323"/>
      <c r="U9" s="323"/>
      <c r="V9" s="324"/>
      <c r="W9" s="79"/>
      <c r="X9" s="79"/>
      <c r="Y9" s="79"/>
    </row>
    <row r="10" spans="2:25" ht="6.75" customHeight="1" thickBot="1">
      <c r="B10" s="75"/>
      <c r="G10" s="75"/>
      <c r="K10" s="10" t="s">
        <v>70</v>
      </c>
      <c r="L10" s="18" t="s">
        <v>71</v>
      </c>
      <c r="P10" s="322"/>
      <c r="Q10" s="323"/>
      <c r="R10" s="323"/>
      <c r="S10" s="323"/>
      <c r="T10" s="323"/>
      <c r="U10" s="323"/>
      <c r="V10" s="324"/>
      <c r="W10" s="79"/>
      <c r="X10" s="79"/>
      <c r="Y10" s="79"/>
    </row>
    <row r="11" spans="2:25" ht="26.25" customHeight="1" thickBot="1">
      <c r="B11" s="299" t="s">
        <v>21</v>
      </c>
      <c r="C11" s="307" t="s">
        <v>5</v>
      </c>
      <c r="D11" s="305" t="s">
        <v>22</v>
      </c>
      <c r="E11" s="83" t="s">
        <v>9</v>
      </c>
      <c r="F11" s="317" t="s">
        <v>11</v>
      </c>
      <c r="G11" s="309" t="s">
        <v>1369</v>
      </c>
      <c r="H11" s="309"/>
      <c r="I11" s="310"/>
      <c r="M11">
        <v>1</v>
      </c>
      <c r="P11" s="325"/>
      <c r="Q11" s="326"/>
      <c r="R11" s="326"/>
      <c r="S11" s="326"/>
      <c r="T11" s="326"/>
      <c r="U11" s="326"/>
      <c r="V11" s="327"/>
      <c r="W11" s="79"/>
      <c r="X11" s="79"/>
      <c r="Y11" s="79"/>
    </row>
    <row r="12" spans="2:25" ht="26.25" customHeight="1" thickBot="1">
      <c r="B12" s="300"/>
      <c r="C12" s="306"/>
      <c r="D12" s="306"/>
      <c r="E12" s="84" t="s">
        <v>10</v>
      </c>
      <c r="F12" s="318"/>
      <c r="G12" s="311" t="s">
        <v>1368</v>
      </c>
      <c r="H12" s="312"/>
      <c r="I12" s="313"/>
      <c r="M12">
        <v>2</v>
      </c>
      <c r="P12" s="9"/>
      <c r="S12" s="25"/>
      <c r="T12" s="24"/>
      <c r="U12" s="85"/>
      <c r="V12" s="85"/>
      <c r="W12" s="85"/>
      <c r="X12" s="79"/>
      <c r="Y12" s="79"/>
    </row>
    <row r="13" spans="2:25" ht="26.25" customHeight="1">
      <c r="B13" s="303" t="s">
        <v>31</v>
      </c>
      <c r="C13" s="286" t="s">
        <v>32</v>
      </c>
      <c r="D13" s="286">
        <v>1234</v>
      </c>
      <c r="E13" s="13" t="s">
        <v>34</v>
      </c>
      <c r="F13" s="285">
        <v>2</v>
      </c>
      <c r="G13" s="156" t="s">
        <v>72</v>
      </c>
      <c r="H13" s="158"/>
      <c r="I13" s="159"/>
      <c r="M13">
        <v>3</v>
      </c>
      <c r="P13" s="95" t="str">
        <f>K10</f>
        <v>男子</v>
      </c>
      <c r="Q13" s="11"/>
      <c r="R13" s="27" t="str">
        <f>L10</f>
        <v>女子</v>
      </c>
      <c r="S13" s="25"/>
      <c r="T13" s="24"/>
      <c r="U13" s="86"/>
      <c r="V13" s="86"/>
      <c r="W13" s="86"/>
      <c r="X13" s="79"/>
      <c r="Y13" s="79"/>
    </row>
    <row r="14" spans="2:25" ht="26.25" customHeight="1">
      <c r="B14" s="304"/>
      <c r="C14" s="298"/>
      <c r="D14" s="298"/>
      <c r="E14" s="14" t="s">
        <v>35</v>
      </c>
      <c r="F14" s="286"/>
      <c r="G14" s="157">
        <v>1521</v>
      </c>
      <c r="H14" s="160"/>
      <c r="I14" s="161"/>
      <c r="P14" s="155" t="s">
        <v>209</v>
      </c>
      <c r="Q14" s="26"/>
      <c r="R14" s="94" t="s">
        <v>209</v>
      </c>
      <c r="S14" s="25"/>
      <c r="T14" s="24"/>
      <c r="U14" s="86"/>
      <c r="V14" s="86"/>
      <c r="W14" s="86"/>
      <c r="X14" s="79"/>
      <c r="Y14" s="79"/>
    </row>
    <row r="15" spans="1:25" ht="27" customHeight="1">
      <c r="A15" s="87">
        <f>COUNTA(E15,E17,E19,E21,E23,E25,E27,E29,E31,E33)</f>
        <v>0</v>
      </c>
      <c r="B15" s="284">
        <v>1</v>
      </c>
      <c r="C15" s="280"/>
      <c r="D15" s="280"/>
      <c r="E15" s="167"/>
      <c r="F15" s="278"/>
      <c r="G15" s="168"/>
      <c r="H15" s="160"/>
      <c r="I15" s="161"/>
      <c r="P15" s="21"/>
      <c r="Q15" s="23"/>
      <c r="R15" s="22"/>
      <c r="S15" s="25"/>
      <c r="T15" s="24"/>
      <c r="U15" s="86"/>
      <c r="V15" s="86"/>
      <c r="W15" s="86"/>
      <c r="X15" s="79"/>
      <c r="Y15" s="79"/>
    </row>
    <row r="16" spans="1:25" ht="27" customHeight="1">
      <c r="A16" s="88">
        <f>COUNTA(G15:H15,G17:H17,G19:H19,G21:H21,G23:H23,G25:H25,G27:H27,G29:H29,G31:H31,G33:H33)</f>
        <v>0</v>
      </c>
      <c r="B16" s="284"/>
      <c r="C16" s="280"/>
      <c r="D16" s="280"/>
      <c r="E16" s="167"/>
      <c r="F16" s="279"/>
      <c r="G16" s="168"/>
      <c r="H16" s="160"/>
      <c r="I16" s="161"/>
      <c r="K16" t="s">
        <v>72</v>
      </c>
      <c r="L16" t="s">
        <v>72</v>
      </c>
      <c r="P16" s="21"/>
      <c r="Q16" s="23"/>
      <c r="R16" s="22"/>
      <c r="S16" s="25"/>
      <c r="T16" s="24"/>
      <c r="U16" s="86"/>
      <c r="V16" s="86"/>
      <c r="W16" s="86"/>
      <c r="X16" s="79"/>
      <c r="Y16" s="79"/>
    </row>
    <row r="17" spans="2:25" ht="27" customHeight="1">
      <c r="B17" s="284">
        <v>2</v>
      </c>
      <c r="C17" s="280"/>
      <c r="D17" s="280"/>
      <c r="E17" s="167"/>
      <c r="F17" s="278"/>
      <c r="G17" s="168"/>
      <c r="H17" s="160"/>
      <c r="I17" s="161"/>
      <c r="P17" s="21"/>
      <c r="Q17" s="22"/>
      <c r="R17" s="23"/>
      <c r="S17" s="25"/>
      <c r="T17" s="24"/>
      <c r="U17" s="86"/>
      <c r="V17" s="86"/>
      <c r="W17" s="86"/>
      <c r="X17" s="79"/>
      <c r="Y17" s="79"/>
    </row>
    <row r="18" spans="2:25" ht="27" customHeight="1">
      <c r="B18" s="284"/>
      <c r="C18" s="280"/>
      <c r="D18" s="280"/>
      <c r="E18" s="167"/>
      <c r="F18" s="279"/>
      <c r="G18" s="168"/>
      <c r="H18" s="160"/>
      <c r="I18" s="161"/>
      <c r="P18" s="21"/>
      <c r="Q18" s="22"/>
      <c r="R18" s="23"/>
      <c r="S18" s="24"/>
      <c r="T18" s="24"/>
      <c r="U18" s="86"/>
      <c r="V18" s="86"/>
      <c r="W18" s="86"/>
      <c r="X18" s="79"/>
      <c r="Y18" s="79"/>
    </row>
    <row r="19" spans="2:25" ht="27" customHeight="1">
      <c r="B19" s="284">
        <v>3</v>
      </c>
      <c r="C19" s="280"/>
      <c r="D19" s="280"/>
      <c r="E19" s="167"/>
      <c r="F19" s="278"/>
      <c r="G19" s="168"/>
      <c r="H19" s="160"/>
      <c r="I19" s="161"/>
      <c r="P19" s="21"/>
      <c r="Q19" s="23"/>
      <c r="R19" s="22"/>
      <c r="S19" s="19"/>
      <c r="T19" s="19"/>
      <c r="U19" s="86"/>
      <c r="V19" s="86"/>
      <c r="W19" s="86"/>
      <c r="X19" s="79"/>
      <c r="Y19" s="79"/>
    </row>
    <row r="20" spans="2:25" ht="27" customHeight="1">
      <c r="B20" s="284"/>
      <c r="C20" s="280"/>
      <c r="D20" s="280"/>
      <c r="E20" s="167"/>
      <c r="F20" s="279"/>
      <c r="G20" s="168"/>
      <c r="H20" s="160"/>
      <c r="I20" s="161"/>
      <c r="P20" s="21"/>
      <c r="Q20" s="22"/>
      <c r="R20" s="23"/>
      <c r="S20" s="19"/>
      <c r="T20" s="19"/>
      <c r="U20" s="86"/>
      <c r="V20" s="86"/>
      <c r="W20" s="86"/>
      <c r="X20" s="79"/>
      <c r="Y20" s="79"/>
    </row>
    <row r="21" spans="2:25" ht="27" customHeight="1">
      <c r="B21" s="284">
        <v>4</v>
      </c>
      <c r="C21" s="280"/>
      <c r="D21" s="280"/>
      <c r="E21" s="167"/>
      <c r="F21" s="278"/>
      <c r="G21" s="168"/>
      <c r="H21" s="160"/>
      <c r="I21" s="161"/>
      <c r="P21" s="21"/>
      <c r="Q21" s="22"/>
      <c r="R21" s="23"/>
      <c r="S21" s="19"/>
      <c r="T21" s="19"/>
      <c r="U21" s="86"/>
      <c r="V21" s="86"/>
      <c r="W21" s="86"/>
      <c r="X21" s="79"/>
      <c r="Y21" s="79"/>
    </row>
    <row r="22" spans="2:25" ht="27" customHeight="1">
      <c r="B22" s="284"/>
      <c r="C22" s="280"/>
      <c r="D22" s="280"/>
      <c r="E22" s="167"/>
      <c r="F22" s="279"/>
      <c r="G22" s="168"/>
      <c r="H22" s="160"/>
      <c r="I22" s="161"/>
      <c r="P22" s="21"/>
      <c r="Q22" s="22"/>
      <c r="R22" s="22"/>
      <c r="S22" s="19"/>
      <c r="T22" s="19"/>
      <c r="U22" s="86"/>
      <c r="V22" s="86"/>
      <c r="W22" s="86"/>
      <c r="X22" s="79"/>
      <c r="Y22" s="79"/>
    </row>
    <row r="23" spans="2:25" ht="27" customHeight="1">
      <c r="B23" s="284">
        <v>5</v>
      </c>
      <c r="C23" s="280"/>
      <c r="D23" s="280"/>
      <c r="E23" s="167"/>
      <c r="F23" s="278"/>
      <c r="G23" s="168"/>
      <c r="H23" s="160"/>
      <c r="I23" s="161"/>
      <c r="P23" s="21"/>
      <c r="Q23" s="22"/>
      <c r="R23" s="22"/>
      <c r="S23" s="19"/>
      <c r="T23" s="19"/>
      <c r="U23" s="86"/>
      <c r="V23" s="86"/>
      <c r="W23" s="86"/>
      <c r="X23" s="79"/>
      <c r="Y23" s="79"/>
    </row>
    <row r="24" spans="2:23" ht="27" customHeight="1">
      <c r="B24" s="284"/>
      <c r="C24" s="280"/>
      <c r="D24" s="280"/>
      <c r="E24" s="167"/>
      <c r="F24" s="279"/>
      <c r="G24" s="168"/>
      <c r="H24" s="160"/>
      <c r="I24" s="161"/>
      <c r="P24" s="21"/>
      <c r="Q24" s="22"/>
      <c r="R24" s="22"/>
      <c r="S24" s="19"/>
      <c r="T24" s="19"/>
      <c r="U24" s="86"/>
      <c r="V24" s="86"/>
      <c r="W24" s="86"/>
    </row>
    <row r="25" spans="2:23" ht="27" customHeight="1">
      <c r="B25" s="284">
        <v>6</v>
      </c>
      <c r="C25" s="280"/>
      <c r="D25" s="280"/>
      <c r="E25" s="167"/>
      <c r="F25" s="278"/>
      <c r="G25" s="168"/>
      <c r="H25" s="160"/>
      <c r="I25" s="161"/>
      <c r="P25" s="21"/>
      <c r="Q25" s="22"/>
      <c r="R25" s="22"/>
      <c r="S25" s="19"/>
      <c r="T25" s="19"/>
      <c r="U25" s="86"/>
      <c r="V25" s="86"/>
      <c r="W25" s="86"/>
    </row>
    <row r="26" spans="2:23" ht="27" customHeight="1">
      <c r="B26" s="284"/>
      <c r="C26" s="280"/>
      <c r="D26" s="280"/>
      <c r="E26" s="167"/>
      <c r="F26" s="279"/>
      <c r="G26" s="168"/>
      <c r="H26" s="160"/>
      <c r="I26" s="161"/>
      <c r="P26" s="21"/>
      <c r="Q26" s="22"/>
      <c r="R26" s="22"/>
      <c r="S26" s="19"/>
      <c r="T26" s="19"/>
      <c r="U26" s="86"/>
      <c r="V26" s="86"/>
      <c r="W26" s="86"/>
    </row>
    <row r="27" spans="2:20" ht="27" customHeight="1">
      <c r="B27" s="284">
        <v>7</v>
      </c>
      <c r="C27" s="280"/>
      <c r="D27" s="280"/>
      <c r="E27" s="167"/>
      <c r="F27" s="278"/>
      <c r="G27" s="168"/>
      <c r="H27" s="160"/>
      <c r="I27" s="161"/>
      <c r="P27" s="21"/>
      <c r="Q27" s="23"/>
      <c r="R27" s="22"/>
      <c r="S27" s="19"/>
      <c r="T27" s="19"/>
    </row>
    <row r="28" spans="2:20" ht="27" customHeight="1">
      <c r="B28" s="284"/>
      <c r="C28" s="280"/>
      <c r="D28" s="280"/>
      <c r="E28" s="167"/>
      <c r="F28" s="279"/>
      <c r="G28" s="168"/>
      <c r="H28" s="160"/>
      <c r="I28" s="161"/>
      <c r="P28" s="21"/>
      <c r="Q28" s="22"/>
      <c r="R28" s="23"/>
      <c r="S28" s="19"/>
      <c r="T28" s="19"/>
    </row>
    <row r="29" spans="2:21" ht="27" customHeight="1">
      <c r="B29" s="284">
        <v>8</v>
      </c>
      <c r="C29" s="280"/>
      <c r="D29" s="280"/>
      <c r="E29" s="167"/>
      <c r="F29" s="278"/>
      <c r="G29" s="168"/>
      <c r="H29" s="160"/>
      <c r="I29" s="161"/>
      <c r="P29" s="21"/>
      <c r="Q29" s="22"/>
      <c r="R29" s="23"/>
      <c r="S29" s="19"/>
      <c r="T29" s="19"/>
      <c r="U29" s="90"/>
    </row>
    <row r="30" spans="2:21" ht="27" customHeight="1">
      <c r="B30" s="284"/>
      <c r="C30" s="280"/>
      <c r="D30" s="280"/>
      <c r="E30" s="167"/>
      <c r="F30" s="279"/>
      <c r="G30" s="168"/>
      <c r="H30" s="160"/>
      <c r="I30" s="161"/>
      <c r="P30" s="21"/>
      <c r="Q30" s="23"/>
      <c r="R30" s="22"/>
      <c r="S30" s="19"/>
      <c r="T30" s="19"/>
      <c r="U30" s="90"/>
    </row>
    <row r="31" spans="2:21" ht="27" customHeight="1">
      <c r="B31" s="284">
        <v>9</v>
      </c>
      <c r="C31" s="280"/>
      <c r="D31" s="280"/>
      <c r="E31" s="167"/>
      <c r="F31" s="278"/>
      <c r="G31" s="168"/>
      <c r="H31" s="160"/>
      <c r="I31" s="161"/>
      <c r="P31" s="21"/>
      <c r="Q31" s="22"/>
      <c r="R31" s="23"/>
      <c r="S31" s="19"/>
      <c r="T31" s="20"/>
      <c r="U31" s="90"/>
    </row>
    <row r="32" spans="2:21" ht="27" customHeight="1">
      <c r="B32" s="284"/>
      <c r="C32" s="280"/>
      <c r="D32" s="280"/>
      <c r="E32" s="167"/>
      <c r="F32" s="279"/>
      <c r="G32" s="168"/>
      <c r="H32" s="160"/>
      <c r="I32" s="161"/>
      <c r="P32" s="21"/>
      <c r="Q32" s="22"/>
      <c r="R32" s="23"/>
      <c r="S32" s="20"/>
      <c r="T32" s="20"/>
      <c r="U32" s="90"/>
    </row>
    <row r="33" spans="2:21" ht="27" customHeight="1">
      <c r="B33" s="284">
        <v>10</v>
      </c>
      <c r="C33" s="280"/>
      <c r="D33" s="280"/>
      <c r="E33" s="167"/>
      <c r="F33" s="280"/>
      <c r="G33" s="168"/>
      <c r="H33" s="160"/>
      <c r="I33" s="161"/>
      <c r="P33" s="21"/>
      <c r="Q33" s="23"/>
      <c r="R33" s="22"/>
      <c r="S33" s="20"/>
      <c r="T33" s="20"/>
      <c r="U33" s="90"/>
    </row>
    <row r="34" spans="2:21" ht="27" customHeight="1" thickBot="1">
      <c r="B34" s="308"/>
      <c r="C34" s="283"/>
      <c r="D34" s="283"/>
      <c r="E34" s="169"/>
      <c r="F34" s="283"/>
      <c r="G34" s="170"/>
      <c r="H34" s="160"/>
      <c r="I34" s="161"/>
      <c r="P34" s="21"/>
      <c r="Q34" s="22"/>
      <c r="R34" s="23"/>
      <c r="S34" s="20"/>
      <c r="T34" s="20"/>
      <c r="U34" s="90"/>
    </row>
    <row r="35" spans="1:22" ht="27" customHeight="1">
      <c r="A35" s="87">
        <f>COUNTA(E35,E37,E39,E41,E43,E45,E47,E49,E51,E53)</f>
        <v>0</v>
      </c>
      <c r="B35" s="284">
        <v>11</v>
      </c>
      <c r="C35" s="279"/>
      <c r="D35" s="280"/>
      <c r="E35" s="167"/>
      <c r="F35" s="278"/>
      <c r="G35" s="168"/>
      <c r="H35" s="160"/>
      <c r="I35" s="161"/>
      <c r="P35" s="21"/>
      <c r="Q35" s="22"/>
      <c r="R35" s="23"/>
      <c r="S35" s="20"/>
      <c r="T35" s="20"/>
      <c r="U35" s="90"/>
      <c r="V35" s="91"/>
    </row>
    <row r="36" spans="1:22" ht="27" customHeight="1">
      <c r="A36" s="88">
        <f>COUNTA(G35:G35,G37:G37,G39:G39,G41:G41,G43:G43,G45:G45,G47:G47,G49:G49,G51:G51,G53:G53)</f>
        <v>0</v>
      </c>
      <c r="B36" s="284"/>
      <c r="C36" s="280"/>
      <c r="D36" s="280"/>
      <c r="E36" s="167"/>
      <c r="F36" s="279"/>
      <c r="G36" s="168"/>
      <c r="H36" s="160"/>
      <c r="I36" s="161"/>
      <c r="P36" s="21"/>
      <c r="Q36" s="23"/>
      <c r="R36" s="22"/>
      <c r="S36" s="20"/>
      <c r="T36" s="20"/>
      <c r="U36" s="90"/>
      <c r="V36" s="91"/>
    </row>
    <row r="37" spans="2:22" ht="27" customHeight="1">
      <c r="B37" s="284">
        <v>12</v>
      </c>
      <c r="C37" s="280"/>
      <c r="D37" s="280"/>
      <c r="E37" s="167"/>
      <c r="F37" s="278"/>
      <c r="G37" s="168"/>
      <c r="H37" s="160"/>
      <c r="I37" s="161"/>
      <c r="P37" s="21"/>
      <c r="Q37" s="22"/>
      <c r="R37" s="23"/>
      <c r="S37" s="20"/>
      <c r="T37" s="20"/>
      <c r="U37" s="90"/>
      <c r="V37" s="91"/>
    </row>
    <row r="38" spans="2:22" ht="27" customHeight="1">
      <c r="B38" s="284"/>
      <c r="C38" s="280"/>
      <c r="D38" s="280"/>
      <c r="E38" s="167"/>
      <c r="F38" s="279"/>
      <c r="G38" s="168"/>
      <c r="H38" s="160"/>
      <c r="I38" s="161"/>
      <c r="P38" s="4"/>
      <c r="Q38" s="5"/>
      <c r="R38" s="6"/>
      <c r="S38" s="20"/>
      <c r="T38" s="20"/>
      <c r="U38" s="90"/>
      <c r="V38" s="91"/>
    </row>
    <row r="39" spans="2:22" ht="27" customHeight="1">
      <c r="B39" s="284">
        <v>13</v>
      </c>
      <c r="C39" s="280"/>
      <c r="D39" s="280"/>
      <c r="E39" s="167"/>
      <c r="F39" s="278"/>
      <c r="G39" s="168"/>
      <c r="H39" s="160"/>
      <c r="I39" s="161"/>
      <c r="P39" s="7"/>
      <c r="Q39" s="5"/>
      <c r="R39" s="6"/>
      <c r="S39" s="20"/>
      <c r="T39" s="20"/>
      <c r="U39" s="90"/>
      <c r="V39" s="91"/>
    </row>
    <row r="40" spans="2:22" ht="27" customHeight="1">
      <c r="B40" s="284"/>
      <c r="C40" s="280"/>
      <c r="D40" s="280"/>
      <c r="E40" s="167"/>
      <c r="F40" s="279"/>
      <c r="G40" s="168"/>
      <c r="H40" s="160"/>
      <c r="I40" s="161"/>
      <c r="P40" s="4"/>
      <c r="Q40" s="5"/>
      <c r="R40" s="6"/>
      <c r="S40" s="20"/>
      <c r="T40" s="20"/>
      <c r="U40" s="90"/>
      <c r="V40" s="91"/>
    </row>
    <row r="41" spans="2:22" ht="27" customHeight="1">
      <c r="B41" s="284">
        <v>14</v>
      </c>
      <c r="C41" s="280"/>
      <c r="D41" s="280"/>
      <c r="E41" s="167"/>
      <c r="F41" s="278"/>
      <c r="G41" s="168"/>
      <c r="H41" s="160"/>
      <c r="I41" s="161"/>
      <c r="P41" s="4"/>
      <c r="Q41" s="6"/>
      <c r="R41" s="6"/>
      <c r="S41" s="20"/>
      <c r="T41" s="20"/>
      <c r="U41" s="90"/>
      <c r="V41" s="91"/>
    </row>
    <row r="42" spans="2:22" ht="27" customHeight="1">
      <c r="B42" s="284"/>
      <c r="C42" s="280"/>
      <c r="D42" s="280"/>
      <c r="E42" s="167"/>
      <c r="F42" s="279"/>
      <c r="G42" s="168"/>
      <c r="H42" s="160"/>
      <c r="I42" s="161"/>
      <c r="P42" s="4"/>
      <c r="Q42" s="5"/>
      <c r="R42" s="6"/>
      <c r="S42" s="6"/>
      <c r="T42" s="6"/>
      <c r="U42" s="90"/>
      <c r="V42" s="91"/>
    </row>
    <row r="43" spans="2:22" ht="27" customHeight="1">
      <c r="B43" s="284">
        <v>15</v>
      </c>
      <c r="C43" s="280"/>
      <c r="D43" s="280"/>
      <c r="E43" s="167"/>
      <c r="F43" s="278"/>
      <c r="G43" s="168"/>
      <c r="H43" s="160"/>
      <c r="I43" s="161"/>
      <c r="P43" s="4"/>
      <c r="Q43" s="5"/>
      <c r="R43" s="6"/>
      <c r="S43" s="6"/>
      <c r="T43" s="6"/>
      <c r="U43" s="90"/>
      <c r="V43" s="91"/>
    </row>
    <row r="44" spans="2:22" ht="27" customHeight="1">
      <c r="B44" s="284"/>
      <c r="C44" s="280"/>
      <c r="D44" s="280"/>
      <c r="E44" s="167"/>
      <c r="F44" s="279"/>
      <c r="G44" s="168"/>
      <c r="H44" s="160"/>
      <c r="I44" s="161"/>
      <c r="P44" s="4"/>
      <c r="Q44" s="5"/>
      <c r="R44" s="6"/>
      <c r="S44" s="6"/>
      <c r="T44" s="6"/>
      <c r="U44" s="90"/>
      <c r="V44" s="91"/>
    </row>
    <row r="45" spans="2:22" ht="27" customHeight="1">
      <c r="B45" s="284">
        <v>16</v>
      </c>
      <c r="C45" s="280"/>
      <c r="D45" s="280"/>
      <c r="E45" s="167"/>
      <c r="F45" s="278"/>
      <c r="G45" s="168"/>
      <c r="H45" s="160"/>
      <c r="I45" s="161"/>
      <c r="P45" s="4"/>
      <c r="Q45" s="5"/>
      <c r="R45" s="6"/>
      <c r="S45" s="6"/>
      <c r="T45" s="6"/>
      <c r="U45" s="90"/>
      <c r="V45" s="91"/>
    </row>
    <row r="46" spans="2:22" ht="27" customHeight="1">
      <c r="B46" s="284"/>
      <c r="C46" s="280"/>
      <c r="D46" s="280"/>
      <c r="E46" s="167"/>
      <c r="F46" s="279"/>
      <c r="G46" s="168"/>
      <c r="H46" s="160"/>
      <c r="I46" s="161"/>
      <c r="P46" s="4"/>
      <c r="Q46" s="5"/>
      <c r="R46" s="6"/>
      <c r="S46" s="6"/>
      <c r="T46" s="6"/>
      <c r="U46" s="90"/>
      <c r="V46" s="91"/>
    </row>
    <row r="47" spans="2:22" ht="27" customHeight="1">
      <c r="B47" s="284">
        <v>17</v>
      </c>
      <c r="C47" s="280"/>
      <c r="D47" s="280"/>
      <c r="E47" s="167"/>
      <c r="F47" s="278"/>
      <c r="G47" s="168"/>
      <c r="H47" s="160"/>
      <c r="I47" s="161"/>
      <c r="P47" s="4"/>
      <c r="Q47" s="5"/>
      <c r="R47" s="5"/>
      <c r="S47" s="6"/>
      <c r="T47" s="5"/>
      <c r="U47" s="90"/>
      <c r="V47" s="91"/>
    </row>
    <row r="48" spans="2:22" ht="27" customHeight="1">
      <c r="B48" s="284"/>
      <c r="C48" s="280"/>
      <c r="D48" s="280"/>
      <c r="E48" s="167"/>
      <c r="F48" s="279"/>
      <c r="G48" s="168"/>
      <c r="H48" s="160"/>
      <c r="I48" s="161"/>
      <c r="P48" s="4"/>
      <c r="Q48" s="5"/>
      <c r="R48" s="5"/>
      <c r="S48" s="6"/>
      <c r="T48" s="6"/>
      <c r="U48" s="90"/>
      <c r="V48" s="91"/>
    </row>
    <row r="49" spans="2:22" ht="27" customHeight="1">
      <c r="B49" s="284">
        <v>18</v>
      </c>
      <c r="C49" s="280"/>
      <c r="D49" s="280"/>
      <c r="E49" s="167"/>
      <c r="F49" s="278"/>
      <c r="G49" s="168"/>
      <c r="H49" s="160"/>
      <c r="I49" s="161"/>
      <c r="P49" s="4"/>
      <c r="Q49" s="5"/>
      <c r="R49" s="6"/>
      <c r="S49" s="6"/>
      <c r="T49" s="6"/>
      <c r="U49" s="90"/>
      <c r="V49" s="91"/>
    </row>
    <row r="50" spans="2:22" ht="27" customHeight="1">
      <c r="B50" s="284"/>
      <c r="C50" s="280"/>
      <c r="D50" s="280"/>
      <c r="E50" s="167"/>
      <c r="F50" s="279"/>
      <c r="G50" s="168"/>
      <c r="H50" s="160"/>
      <c r="I50" s="161"/>
      <c r="P50" s="4"/>
      <c r="Q50" s="5"/>
      <c r="R50" s="6"/>
      <c r="S50" s="6"/>
      <c r="T50" s="6"/>
      <c r="U50" s="90"/>
      <c r="V50" s="91"/>
    </row>
    <row r="51" spans="2:22" ht="27" customHeight="1">
      <c r="B51" s="284">
        <v>19</v>
      </c>
      <c r="C51" s="280"/>
      <c r="D51" s="280"/>
      <c r="E51" s="167"/>
      <c r="F51" s="278"/>
      <c r="G51" s="168"/>
      <c r="H51" s="160"/>
      <c r="I51" s="161"/>
      <c r="P51" s="4"/>
      <c r="Q51" s="6"/>
      <c r="R51" s="6"/>
      <c r="S51" s="5"/>
      <c r="T51" s="6"/>
      <c r="U51" s="90"/>
      <c r="V51" s="91"/>
    </row>
    <row r="52" spans="2:22" ht="27" customHeight="1">
      <c r="B52" s="284"/>
      <c r="C52" s="280"/>
      <c r="D52" s="280"/>
      <c r="E52" s="167"/>
      <c r="F52" s="279"/>
      <c r="G52" s="168"/>
      <c r="H52" s="160"/>
      <c r="I52" s="161"/>
      <c r="P52" s="4"/>
      <c r="Q52" s="5"/>
      <c r="R52" s="6"/>
      <c r="S52" s="5"/>
      <c r="T52" s="6"/>
      <c r="U52" s="90"/>
      <c r="V52" s="91"/>
    </row>
    <row r="53" spans="2:22" ht="27" customHeight="1">
      <c r="B53" s="284">
        <v>20</v>
      </c>
      <c r="C53" s="280"/>
      <c r="D53" s="280"/>
      <c r="E53" s="167"/>
      <c r="F53" s="280"/>
      <c r="G53" s="168"/>
      <c r="H53" s="160"/>
      <c r="I53" s="161"/>
      <c r="P53" s="4"/>
      <c r="Q53" s="6"/>
      <c r="R53" s="6"/>
      <c r="S53" s="6"/>
      <c r="T53" s="6"/>
      <c r="U53" s="90"/>
      <c r="V53" s="91"/>
    </row>
    <row r="54" spans="2:22" ht="27" customHeight="1" thickBot="1">
      <c r="B54" s="308"/>
      <c r="C54" s="283"/>
      <c r="D54" s="283"/>
      <c r="E54" s="169"/>
      <c r="F54" s="283"/>
      <c r="G54" s="170"/>
      <c r="H54" s="160"/>
      <c r="I54" s="161"/>
      <c r="P54" s="4"/>
      <c r="Q54" s="5"/>
      <c r="R54" s="6"/>
      <c r="S54" s="6"/>
      <c r="T54" s="6"/>
      <c r="U54" s="90"/>
      <c r="V54" s="91"/>
    </row>
    <row r="55" spans="1:22" ht="27" customHeight="1">
      <c r="A55" s="87">
        <f>COUNTA(E55,E57,E59,E61,E63,E65,E67,E69,E71,E73)</f>
        <v>0</v>
      </c>
      <c r="B55" s="284">
        <v>21</v>
      </c>
      <c r="C55" s="279"/>
      <c r="D55" s="280"/>
      <c r="E55" s="167"/>
      <c r="F55" s="278"/>
      <c r="G55" s="168"/>
      <c r="H55" s="160"/>
      <c r="I55" s="161"/>
      <c r="P55" s="4"/>
      <c r="Q55" s="6"/>
      <c r="R55" s="6"/>
      <c r="S55" s="6"/>
      <c r="T55" s="5"/>
      <c r="U55" s="90"/>
      <c r="V55" s="91"/>
    </row>
    <row r="56" spans="1:22" ht="27" customHeight="1">
      <c r="A56" s="88">
        <f>COUNTA(G55:G55,G57:G57,G59:G59,G61:G61,G63:G63,G65:G65,G67:G67,G69:G69,G71:G71,G73:G73)</f>
        <v>0</v>
      </c>
      <c r="B56" s="284"/>
      <c r="C56" s="280"/>
      <c r="D56" s="280"/>
      <c r="E56" s="167"/>
      <c r="F56" s="279"/>
      <c r="G56" s="168"/>
      <c r="H56" s="160"/>
      <c r="I56" s="161"/>
      <c r="P56" s="4"/>
      <c r="Q56" s="6"/>
      <c r="R56" s="6"/>
      <c r="S56" s="6"/>
      <c r="T56" s="6"/>
      <c r="U56" s="90"/>
      <c r="V56" s="91"/>
    </row>
    <row r="57" spans="2:22" ht="27" customHeight="1">
      <c r="B57" s="284">
        <v>22</v>
      </c>
      <c r="C57" s="280"/>
      <c r="D57" s="280"/>
      <c r="E57" s="167"/>
      <c r="F57" s="278"/>
      <c r="G57" s="168"/>
      <c r="H57" s="160"/>
      <c r="I57" s="161"/>
      <c r="P57" s="4"/>
      <c r="Q57" s="5"/>
      <c r="R57" s="6"/>
      <c r="S57" s="6"/>
      <c r="T57" s="6"/>
      <c r="U57" s="89"/>
      <c r="V57" s="91"/>
    </row>
    <row r="58" spans="2:22" ht="27" customHeight="1">
      <c r="B58" s="284"/>
      <c r="C58" s="280"/>
      <c r="D58" s="280"/>
      <c r="E58" s="167"/>
      <c r="F58" s="279"/>
      <c r="G58" s="168"/>
      <c r="H58" s="160"/>
      <c r="I58" s="161"/>
      <c r="P58" s="4"/>
      <c r="Q58" s="5"/>
      <c r="R58" s="6"/>
      <c r="S58" s="6"/>
      <c r="T58" s="6"/>
      <c r="U58" s="90"/>
      <c r="V58" s="91"/>
    </row>
    <row r="59" spans="2:22" ht="27" customHeight="1">
      <c r="B59" s="284">
        <v>23</v>
      </c>
      <c r="C59" s="280"/>
      <c r="D59" s="280"/>
      <c r="E59" s="167"/>
      <c r="F59" s="278"/>
      <c r="G59" s="168"/>
      <c r="H59" s="160"/>
      <c r="I59" s="161"/>
      <c r="P59" s="7"/>
      <c r="Q59" s="5"/>
      <c r="R59" s="6"/>
      <c r="S59" s="6"/>
      <c r="T59" s="6"/>
      <c r="U59" s="90"/>
      <c r="V59" s="91"/>
    </row>
    <row r="60" spans="2:22" ht="27" customHeight="1">
      <c r="B60" s="284"/>
      <c r="C60" s="280"/>
      <c r="D60" s="280"/>
      <c r="E60" s="167"/>
      <c r="F60" s="279"/>
      <c r="G60" s="168"/>
      <c r="H60" s="160"/>
      <c r="I60" s="161"/>
      <c r="P60" s="4"/>
      <c r="Q60" s="5"/>
      <c r="R60" s="6"/>
      <c r="S60" s="6"/>
      <c r="T60" s="6"/>
      <c r="U60" s="90"/>
      <c r="V60" s="91"/>
    </row>
    <row r="61" spans="2:22" ht="27" customHeight="1">
      <c r="B61" s="284">
        <v>24</v>
      </c>
      <c r="C61" s="280"/>
      <c r="D61" s="280"/>
      <c r="E61" s="167"/>
      <c r="F61" s="278"/>
      <c r="G61" s="168"/>
      <c r="H61" s="160"/>
      <c r="I61" s="161"/>
      <c r="P61" s="4"/>
      <c r="Q61" s="6"/>
      <c r="R61" s="6"/>
      <c r="S61" s="6"/>
      <c r="T61" s="6"/>
      <c r="U61" s="90"/>
      <c r="V61" s="91"/>
    </row>
    <row r="62" spans="2:22" ht="27" customHeight="1">
      <c r="B62" s="284"/>
      <c r="C62" s="280"/>
      <c r="D62" s="280"/>
      <c r="E62" s="167"/>
      <c r="F62" s="279"/>
      <c r="G62" s="168"/>
      <c r="H62" s="160"/>
      <c r="I62" s="161"/>
      <c r="P62" s="4"/>
      <c r="Q62" s="5"/>
      <c r="R62" s="6"/>
      <c r="S62" s="6"/>
      <c r="T62" s="6"/>
      <c r="U62" s="90"/>
      <c r="V62" s="91"/>
    </row>
    <row r="63" spans="2:22" ht="27" customHeight="1">
      <c r="B63" s="284">
        <v>25</v>
      </c>
      <c r="C63" s="280"/>
      <c r="D63" s="280"/>
      <c r="E63" s="167"/>
      <c r="F63" s="278"/>
      <c r="G63" s="168"/>
      <c r="H63" s="160"/>
      <c r="I63" s="161"/>
      <c r="P63" s="4"/>
      <c r="Q63" s="5"/>
      <c r="R63" s="6"/>
      <c r="S63" s="6"/>
      <c r="T63" s="6"/>
      <c r="U63" s="90"/>
      <c r="V63" s="91"/>
    </row>
    <row r="64" spans="2:22" ht="27" customHeight="1">
      <c r="B64" s="284"/>
      <c r="C64" s="280"/>
      <c r="D64" s="280"/>
      <c r="E64" s="167"/>
      <c r="F64" s="279"/>
      <c r="G64" s="168"/>
      <c r="H64" s="160"/>
      <c r="I64" s="161"/>
      <c r="P64" s="4"/>
      <c r="Q64" s="5"/>
      <c r="R64" s="6"/>
      <c r="S64" s="6"/>
      <c r="T64" s="6"/>
      <c r="U64" s="90"/>
      <c r="V64" s="91"/>
    </row>
    <row r="65" spans="2:22" ht="27" customHeight="1">
      <c r="B65" s="284">
        <v>26</v>
      </c>
      <c r="C65" s="280"/>
      <c r="D65" s="280"/>
      <c r="E65" s="167"/>
      <c r="F65" s="278"/>
      <c r="G65" s="168"/>
      <c r="H65" s="160"/>
      <c r="I65" s="161"/>
      <c r="P65" s="4"/>
      <c r="Q65" s="5"/>
      <c r="R65" s="6"/>
      <c r="S65" s="6"/>
      <c r="T65" s="6"/>
      <c r="U65" s="90"/>
      <c r="V65" s="91"/>
    </row>
    <row r="66" spans="2:22" ht="27" customHeight="1">
      <c r="B66" s="284"/>
      <c r="C66" s="280"/>
      <c r="D66" s="280"/>
      <c r="E66" s="167"/>
      <c r="F66" s="279"/>
      <c r="G66" s="168"/>
      <c r="H66" s="160"/>
      <c r="I66" s="161"/>
      <c r="P66" s="4"/>
      <c r="Q66" s="5"/>
      <c r="R66" s="6"/>
      <c r="S66" s="6"/>
      <c r="T66" s="6"/>
      <c r="U66" s="90"/>
      <c r="V66" s="91"/>
    </row>
    <row r="67" spans="2:22" ht="27" customHeight="1">
      <c r="B67" s="284">
        <v>27</v>
      </c>
      <c r="C67" s="280"/>
      <c r="D67" s="280"/>
      <c r="E67" s="167"/>
      <c r="F67" s="278"/>
      <c r="G67" s="168"/>
      <c r="H67" s="160"/>
      <c r="I67" s="161"/>
      <c r="P67" s="4"/>
      <c r="Q67" s="5"/>
      <c r="R67" s="5"/>
      <c r="S67" s="6"/>
      <c r="T67" s="5"/>
      <c r="U67" s="90"/>
      <c r="V67" s="91"/>
    </row>
    <row r="68" spans="2:22" ht="27" customHeight="1">
      <c r="B68" s="284"/>
      <c r="C68" s="280"/>
      <c r="D68" s="280"/>
      <c r="E68" s="167"/>
      <c r="F68" s="279"/>
      <c r="G68" s="168"/>
      <c r="H68" s="160"/>
      <c r="I68" s="161"/>
      <c r="P68" s="4"/>
      <c r="Q68" s="5"/>
      <c r="R68" s="5"/>
      <c r="S68" s="6"/>
      <c r="T68" s="6"/>
      <c r="U68" s="90"/>
      <c r="V68" s="91"/>
    </row>
    <row r="69" spans="2:22" ht="27" customHeight="1">
      <c r="B69" s="284">
        <v>28</v>
      </c>
      <c r="C69" s="280"/>
      <c r="D69" s="280"/>
      <c r="E69" s="167"/>
      <c r="F69" s="278"/>
      <c r="G69" s="168"/>
      <c r="H69" s="160"/>
      <c r="I69" s="161"/>
      <c r="P69" s="4"/>
      <c r="Q69" s="5"/>
      <c r="R69" s="6"/>
      <c r="S69" s="6"/>
      <c r="T69" s="6"/>
      <c r="U69" s="90"/>
      <c r="V69" s="91"/>
    </row>
    <row r="70" spans="2:22" ht="27" customHeight="1">
      <c r="B70" s="284"/>
      <c r="C70" s="280"/>
      <c r="D70" s="280"/>
      <c r="E70" s="167"/>
      <c r="F70" s="279"/>
      <c r="G70" s="168"/>
      <c r="H70" s="160"/>
      <c r="I70" s="161"/>
      <c r="P70" s="4"/>
      <c r="Q70" s="5"/>
      <c r="R70" s="6"/>
      <c r="S70" s="6"/>
      <c r="T70" s="6"/>
      <c r="U70" s="90"/>
      <c r="V70" s="91"/>
    </row>
    <row r="71" spans="2:22" ht="27" customHeight="1">
      <c r="B71" s="284">
        <v>29</v>
      </c>
      <c r="C71" s="280"/>
      <c r="D71" s="280"/>
      <c r="E71" s="167"/>
      <c r="F71" s="278"/>
      <c r="G71" s="168"/>
      <c r="H71" s="160"/>
      <c r="I71" s="161"/>
      <c r="P71" s="4"/>
      <c r="Q71" s="6"/>
      <c r="R71" s="6"/>
      <c r="S71" s="5"/>
      <c r="T71" s="6"/>
      <c r="U71" s="90"/>
      <c r="V71" s="91"/>
    </row>
    <row r="72" spans="2:22" ht="27" customHeight="1">
      <c r="B72" s="284"/>
      <c r="C72" s="280"/>
      <c r="D72" s="280"/>
      <c r="E72" s="167"/>
      <c r="F72" s="279"/>
      <c r="G72" s="168"/>
      <c r="H72" s="160"/>
      <c r="I72" s="161"/>
      <c r="P72" s="4"/>
      <c r="Q72" s="5"/>
      <c r="R72" s="6"/>
      <c r="S72" s="5"/>
      <c r="T72" s="6"/>
      <c r="U72" s="90"/>
      <c r="V72" s="91"/>
    </row>
    <row r="73" spans="2:22" ht="27" customHeight="1">
      <c r="B73" s="284">
        <v>30</v>
      </c>
      <c r="C73" s="280"/>
      <c r="D73" s="280"/>
      <c r="E73" s="167"/>
      <c r="F73" s="280"/>
      <c r="G73" s="168"/>
      <c r="H73" s="160"/>
      <c r="I73" s="161"/>
      <c r="P73" s="4"/>
      <c r="Q73" s="6"/>
      <c r="R73" s="6"/>
      <c r="S73" s="6"/>
      <c r="T73" s="6"/>
      <c r="U73" s="90"/>
      <c r="V73" s="91"/>
    </row>
    <row r="74" spans="2:22" ht="27" customHeight="1" thickBot="1">
      <c r="B74" s="308"/>
      <c r="C74" s="283"/>
      <c r="D74" s="283"/>
      <c r="E74" s="169"/>
      <c r="F74" s="283"/>
      <c r="G74" s="170"/>
      <c r="H74" s="160"/>
      <c r="I74" s="161"/>
      <c r="P74" s="4"/>
      <c r="Q74" s="5"/>
      <c r="R74" s="6"/>
      <c r="S74" s="6"/>
      <c r="T74" s="6"/>
      <c r="U74" s="90"/>
      <c r="V74" s="91"/>
    </row>
    <row r="75" spans="1:22" ht="27" customHeight="1">
      <c r="A75" s="87">
        <f>COUNTA(E75,E77,E79,E81,E83,E85,E87,E89,E91,E93)</f>
        <v>0</v>
      </c>
      <c r="B75" s="284">
        <v>31</v>
      </c>
      <c r="C75" s="280"/>
      <c r="D75" s="280"/>
      <c r="E75" s="167"/>
      <c r="F75" s="278"/>
      <c r="G75" s="168"/>
      <c r="H75" s="160"/>
      <c r="I75" s="161"/>
      <c r="P75" s="4"/>
      <c r="Q75" s="6"/>
      <c r="R75" s="6"/>
      <c r="S75" s="6"/>
      <c r="T75" s="5"/>
      <c r="U75" s="90"/>
      <c r="V75" s="91"/>
    </row>
    <row r="76" spans="1:22" ht="27" customHeight="1">
      <c r="A76" s="88">
        <f>COUNTA(G75:G75,G77:G77,G79:G79,G81:G81,G83:G83,G85:G85,G87:G87,G89:G89,G91:G91,G93:G93)</f>
        <v>0</v>
      </c>
      <c r="B76" s="284"/>
      <c r="C76" s="280"/>
      <c r="D76" s="280"/>
      <c r="E76" s="167"/>
      <c r="F76" s="279"/>
      <c r="G76" s="168"/>
      <c r="H76" s="160"/>
      <c r="I76" s="161"/>
      <c r="P76" s="4"/>
      <c r="Q76" s="6"/>
      <c r="R76" s="6"/>
      <c r="S76" s="6"/>
      <c r="T76" s="6"/>
      <c r="U76" s="90"/>
      <c r="V76" s="91"/>
    </row>
    <row r="77" spans="2:22" ht="27" customHeight="1">
      <c r="B77" s="284">
        <v>32</v>
      </c>
      <c r="C77" s="280"/>
      <c r="D77" s="280"/>
      <c r="E77" s="167"/>
      <c r="F77" s="278"/>
      <c r="G77" s="168"/>
      <c r="H77" s="160"/>
      <c r="I77" s="161"/>
      <c r="P77" s="4"/>
      <c r="Q77" s="5"/>
      <c r="R77" s="6"/>
      <c r="S77" s="6"/>
      <c r="T77" s="6"/>
      <c r="U77" s="89"/>
      <c r="V77" s="91"/>
    </row>
    <row r="78" spans="2:22" ht="27" customHeight="1">
      <c r="B78" s="284"/>
      <c r="C78" s="280"/>
      <c r="D78" s="280"/>
      <c r="E78" s="167"/>
      <c r="F78" s="279"/>
      <c r="G78" s="168"/>
      <c r="H78" s="160"/>
      <c r="I78" s="161"/>
      <c r="P78" s="4"/>
      <c r="Q78" s="5"/>
      <c r="R78" s="6"/>
      <c r="S78" s="6"/>
      <c r="T78" s="6"/>
      <c r="U78" s="90"/>
      <c r="V78" s="91"/>
    </row>
    <row r="79" spans="2:22" ht="27" customHeight="1">
      <c r="B79" s="284">
        <v>33</v>
      </c>
      <c r="C79" s="280"/>
      <c r="D79" s="280"/>
      <c r="E79" s="167"/>
      <c r="F79" s="278"/>
      <c r="G79" s="168"/>
      <c r="H79" s="160"/>
      <c r="I79" s="161"/>
      <c r="P79" s="7"/>
      <c r="Q79" s="5"/>
      <c r="R79" s="6"/>
      <c r="S79" s="6"/>
      <c r="T79" s="6"/>
      <c r="U79" s="90"/>
      <c r="V79" s="91"/>
    </row>
    <row r="80" spans="2:22" ht="27" customHeight="1">
      <c r="B80" s="284"/>
      <c r="C80" s="280"/>
      <c r="D80" s="280"/>
      <c r="E80" s="167"/>
      <c r="F80" s="279"/>
      <c r="G80" s="168"/>
      <c r="H80" s="160"/>
      <c r="I80" s="161"/>
      <c r="P80" s="4"/>
      <c r="Q80" s="5"/>
      <c r="R80" s="6"/>
      <c r="S80" s="6"/>
      <c r="T80" s="6"/>
      <c r="U80" s="90"/>
      <c r="V80" s="91"/>
    </row>
    <row r="81" spans="2:22" ht="27" customHeight="1">
      <c r="B81" s="284">
        <v>34</v>
      </c>
      <c r="C81" s="280"/>
      <c r="D81" s="280"/>
      <c r="E81" s="167"/>
      <c r="F81" s="278"/>
      <c r="G81" s="168"/>
      <c r="H81" s="160"/>
      <c r="I81" s="161"/>
      <c r="P81" s="4"/>
      <c r="Q81" s="6"/>
      <c r="R81" s="6"/>
      <c r="S81" s="6"/>
      <c r="T81" s="6"/>
      <c r="U81" s="90"/>
      <c r="V81" s="91"/>
    </row>
    <row r="82" spans="2:22" ht="27" customHeight="1">
      <c r="B82" s="284"/>
      <c r="C82" s="280"/>
      <c r="D82" s="280"/>
      <c r="E82" s="167"/>
      <c r="F82" s="279"/>
      <c r="G82" s="168"/>
      <c r="H82" s="160"/>
      <c r="I82" s="161"/>
      <c r="P82" s="4"/>
      <c r="Q82" s="5"/>
      <c r="R82" s="6"/>
      <c r="S82" s="6"/>
      <c r="T82" s="6"/>
      <c r="U82" s="90"/>
      <c r="V82" s="91"/>
    </row>
    <row r="83" spans="2:22" ht="27" customHeight="1">
      <c r="B83" s="284">
        <v>35</v>
      </c>
      <c r="C83" s="280"/>
      <c r="D83" s="280"/>
      <c r="E83" s="167"/>
      <c r="F83" s="278"/>
      <c r="G83" s="168"/>
      <c r="H83" s="160"/>
      <c r="I83" s="161"/>
      <c r="P83" s="4"/>
      <c r="Q83" s="5"/>
      <c r="R83" s="6"/>
      <c r="S83" s="6"/>
      <c r="T83" s="6"/>
      <c r="U83" s="90"/>
      <c r="V83" s="91"/>
    </row>
    <row r="84" spans="2:22" ht="27" customHeight="1">
      <c r="B84" s="284"/>
      <c r="C84" s="280"/>
      <c r="D84" s="280"/>
      <c r="E84" s="167"/>
      <c r="F84" s="279"/>
      <c r="G84" s="168"/>
      <c r="H84" s="160"/>
      <c r="I84" s="161"/>
      <c r="P84" s="4"/>
      <c r="Q84" s="5"/>
      <c r="R84" s="6"/>
      <c r="S84" s="6"/>
      <c r="T84" s="6"/>
      <c r="U84" s="90"/>
      <c r="V84" s="91"/>
    </row>
    <row r="85" spans="2:22" ht="27" customHeight="1">
      <c r="B85" s="284">
        <v>36</v>
      </c>
      <c r="C85" s="280"/>
      <c r="D85" s="280"/>
      <c r="E85" s="167"/>
      <c r="F85" s="278"/>
      <c r="G85" s="168"/>
      <c r="H85" s="160"/>
      <c r="I85" s="161"/>
      <c r="P85" s="4"/>
      <c r="Q85" s="5"/>
      <c r="R85" s="6"/>
      <c r="S85" s="6"/>
      <c r="T85" s="6"/>
      <c r="U85" s="90"/>
      <c r="V85" s="91"/>
    </row>
    <row r="86" spans="2:22" ht="27" customHeight="1">
      <c r="B86" s="284"/>
      <c r="C86" s="280"/>
      <c r="D86" s="280"/>
      <c r="E86" s="167"/>
      <c r="F86" s="279"/>
      <c r="G86" s="168"/>
      <c r="H86" s="160"/>
      <c r="I86" s="161"/>
      <c r="P86" s="4"/>
      <c r="Q86" s="5"/>
      <c r="R86" s="6"/>
      <c r="S86" s="6"/>
      <c r="T86" s="6"/>
      <c r="U86" s="90"/>
      <c r="V86" s="91"/>
    </row>
    <row r="87" spans="2:22" ht="27" customHeight="1">
      <c r="B87" s="284">
        <v>37</v>
      </c>
      <c r="C87" s="280"/>
      <c r="D87" s="280"/>
      <c r="E87" s="167"/>
      <c r="F87" s="278"/>
      <c r="G87" s="168"/>
      <c r="H87" s="160"/>
      <c r="I87" s="161"/>
      <c r="P87" s="4"/>
      <c r="Q87" s="5"/>
      <c r="R87" s="5"/>
      <c r="S87" s="6"/>
      <c r="T87" s="5"/>
      <c r="U87" s="90"/>
      <c r="V87" s="91"/>
    </row>
    <row r="88" spans="2:22" ht="27" customHeight="1">
      <c r="B88" s="284"/>
      <c r="C88" s="280"/>
      <c r="D88" s="280"/>
      <c r="E88" s="167"/>
      <c r="F88" s="279"/>
      <c r="G88" s="168"/>
      <c r="H88" s="160"/>
      <c r="I88" s="161"/>
      <c r="P88" s="4"/>
      <c r="Q88" s="5"/>
      <c r="R88" s="5"/>
      <c r="S88" s="6"/>
      <c r="T88" s="6"/>
      <c r="U88" s="90"/>
      <c r="V88" s="91"/>
    </row>
    <row r="89" spans="2:22" ht="27" customHeight="1">
      <c r="B89" s="284">
        <v>38</v>
      </c>
      <c r="C89" s="280"/>
      <c r="D89" s="280"/>
      <c r="E89" s="167"/>
      <c r="F89" s="278"/>
      <c r="G89" s="168"/>
      <c r="H89" s="160"/>
      <c r="I89" s="161"/>
      <c r="P89" s="4"/>
      <c r="Q89" s="5"/>
      <c r="R89" s="6"/>
      <c r="S89" s="6"/>
      <c r="T89" s="6"/>
      <c r="U89" s="90"/>
      <c r="V89" s="91"/>
    </row>
    <row r="90" spans="2:22" ht="27" customHeight="1">
      <c r="B90" s="284"/>
      <c r="C90" s="280"/>
      <c r="D90" s="280"/>
      <c r="E90" s="167"/>
      <c r="F90" s="279"/>
      <c r="G90" s="168"/>
      <c r="H90" s="160"/>
      <c r="I90" s="161"/>
      <c r="P90" s="4"/>
      <c r="Q90" s="5"/>
      <c r="R90" s="6"/>
      <c r="S90" s="6"/>
      <c r="T90" s="6"/>
      <c r="U90" s="90"/>
      <c r="V90" s="91"/>
    </row>
    <row r="91" spans="2:22" ht="27" customHeight="1">
      <c r="B91" s="284">
        <v>39</v>
      </c>
      <c r="C91" s="280"/>
      <c r="D91" s="280"/>
      <c r="E91" s="167"/>
      <c r="F91" s="278"/>
      <c r="G91" s="168"/>
      <c r="H91" s="160"/>
      <c r="I91" s="161"/>
      <c r="P91" s="4"/>
      <c r="Q91" s="6"/>
      <c r="R91" s="6"/>
      <c r="S91" s="5"/>
      <c r="T91" s="6"/>
      <c r="U91" s="90"/>
      <c r="V91" s="91"/>
    </row>
    <row r="92" spans="2:22" ht="27" customHeight="1">
      <c r="B92" s="284"/>
      <c r="C92" s="280"/>
      <c r="D92" s="280"/>
      <c r="E92" s="167"/>
      <c r="F92" s="279"/>
      <c r="G92" s="168"/>
      <c r="H92" s="160"/>
      <c r="I92" s="161"/>
      <c r="P92" s="4"/>
      <c r="Q92" s="5"/>
      <c r="R92" s="6"/>
      <c r="S92" s="5"/>
      <c r="T92" s="6"/>
      <c r="U92" s="90"/>
      <c r="V92" s="91"/>
    </row>
    <row r="93" spans="2:22" ht="27" customHeight="1">
      <c r="B93" s="284">
        <v>40</v>
      </c>
      <c r="C93" s="280"/>
      <c r="D93" s="280"/>
      <c r="E93" s="167"/>
      <c r="F93" s="280"/>
      <c r="G93" s="168"/>
      <c r="H93" s="160"/>
      <c r="I93" s="161"/>
      <c r="P93" s="4"/>
      <c r="Q93" s="6"/>
      <c r="R93" s="6"/>
      <c r="S93" s="6"/>
      <c r="T93" s="6"/>
      <c r="U93" s="90"/>
      <c r="V93" s="91"/>
    </row>
    <row r="94" spans="2:22" ht="27" customHeight="1" thickBot="1">
      <c r="B94" s="308"/>
      <c r="C94" s="283"/>
      <c r="D94" s="283"/>
      <c r="E94" s="169"/>
      <c r="F94" s="283"/>
      <c r="G94" s="170"/>
      <c r="H94" s="160"/>
      <c r="I94" s="161"/>
      <c r="P94" s="4"/>
      <c r="Q94" s="5"/>
      <c r="R94" s="6"/>
      <c r="S94" s="6"/>
      <c r="T94" s="6"/>
      <c r="U94" s="90"/>
      <c r="V94" s="91"/>
    </row>
    <row r="95" spans="1:22" ht="27" customHeight="1">
      <c r="A95" s="87">
        <f>COUNTA(E95,E97,E99,E101,E103,E105,E107,E109,E111,E113)</f>
        <v>0</v>
      </c>
      <c r="B95" s="284">
        <v>41</v>
      </c>
      <c r="C95" s="280"/>
      <c r="D95" s="280"/>
      <c r="E95" s="167"/>
      <c r="F95" s="278"/>
      <c r="G95" s="168"/>
      <c r="H95" s="160"/>
      <c r="I95" s="161"/>
      <c r="P95" s="4"/>
      <c r="Q95" s="6"/>
      <c r="R95" s="6"/>
      <c r="S95" s="6"/>
      <c r="T95" s="5"/>
      <c r="U95" s="90"/>
      <c r="V95" s="91"/>
    </row>
    <row r="96" spans="1:22" ht="27" customHeight="1">
      <c r="A96" s="88">
        <f>COUNTA(G95:G95,G97:G97,G99:G99,G101:G101,G103:G103,G105:G105,G107:G107,G109:G109,G111:G111,G113:G113)</f>
        <v>0</v>
      </c>
      <c r="B96" s="284"/>
      <c r="C96" s="280"/>
      <c r="D96" s="280"/>
      <c r="E96" s="167"/>
      <c r="F96" s="279"/>
      <c r="G96" s="168"/>
      <c r="H96" s="160"/>
      <c r="I96" s="161"/>
      <c r="P96" s="4"/>
      <c r="Q96" s="6"/>
      <c r="R96" s="6"/>
      <c r="S96" s="6"/>
      <c r="T96" s="6"/>
      <c r="U96" s="90"/>
      <c r="V96" s="91"/>
    </row>
    <row r="97" spans="2:22" ht="27" customHeight="1">
      <c r="B97" s="284">
        <v>42</v>
      </c>
      <c r="C97" s="280"/>
      <c r="D97" s="280"/>
      <c r="E97" s="167"/>
      <c r="F97" s="278"/>
      <c r="G97" s="168"/>
      <c r="H97" s="160"/>
      <c r="I97" s="161"/>
      <c r="P97" s="4"/>
      <c r="Q97" s="5"/>
      <c r="R97" s="6"/>
      <c r="S97" s="6"/>
      <c r="T97" s="6"/>
      <c r="U97" s="89"/>
      <c r="V97" s="91"/>
    </row>
    <row r="98" spans="2:22" ht="27" customHeight="1">
      <c r="B98" s="284"/>
      <c r="C98" s="280"/>
      <c r="D98" s="280"/>
      <c r="E98" s="167"/>
      <c r="F98" s="279"/>
      <c r="G98" s="168"/>
      <c r="H98" s="160"/>
      <c r="I98" s="161"/>
      <c r="P98" s="4"/>
      <c r="Q98" s="5"/>
      <c r="R98" s="6"/>
      <c r="S98" s="6"/>
      <c r="T98" s="6"/>
      <c r="U98" s="90"/>
      <c r="V98" s="91"/>
    </row>
    <row r="99" spans="2:22" ht="27" customHeight="1">
      <c r="B99" s="284">
        <v>43</v>
      </c>
      <c r="C99" s="280"/>
      <c r="D99" s="280"/>
      <c r="E99" s="167"/>
      <c r="F99" s="278"/>
      <c r="G99" s="168"/>
      <c r="H99" s="160"/>
      <c r="I99" s="161"/>
      <c r="P99" s="7"/>
      <c r="Q99" s="5"/>
      <c r="R99" s="6"/>
      <c r="S99" s="6"/>
      <c r="T99" s="6"/>
      <c r="U99" s="90"/>
      <c r="V99" s="91"/>
    </row>
    <row r="100" spans="2:22" ht="27" customHeight="1">
      <c r="B100" s="284"/>
      <c r="C100" s="280"/>
      <c r="D100" s="280"/>
      <c r="E100" s="167"/>
      <c r="F100" s="279"/>
      <c r="G100" s="168"/>
      <c r="H100" s="160"/>
      <c r="I100" s="161"/>
      <c r="P100" s="4"/>
      <c r="Q100" s="5"/>
      <c r="R100" s="6"/>
      <c r="S100" s="6"/>
      <c r="T100" s="6"/>
      <c r="U100" s="90"/>
      <c r="V100" s="91"/>
    </row>
    <row r="101" spans="2:22" ht="27" customHeight="1">
      <c r="B101" s="284">
        <v>44</v>
      </c>
      <c r="C101" s="280"/>
      <c r="D101" s="280"/>
      <c r="E101" s="167"/>
      <c r="F101" s="278"/>
      <c r="G101" s="168"/>
      <c r="H101" s="160"/>
      <c r="I101" s="161"/>
      <c r="P101" s="4"/>
      <c r="Q101" s="6"/>
      <c r="R101" s="6"/>
      <c r="S101" s="6"/>
      <c r="T101" s="6"/>
      <c r="U101" s="90"/>
      <c r="V101" s="91"/>
    </row>
    <row r="102" spans="2:22" ht="27" customHeight="1">
      <c r="B102" s="284"/>
      <c r="C102" s="280"/>
      <c r="D102" s="280"/>
      <c r="E102" s="167"/>
      <c r="F102" s="279"/>
      <c r="G102" s="168"/>
      <c r="H102" s="160"/>
      <c r="I102" s="161"/>
      <c r="P102" s="4"/>
      <c r="Q102" s="5"/>
      <c r="R102" s="6"/>
      <c r="S102" s="6"/>
      <c r="T102" s="6"/>
      <c r="U102" s="90"/>
      <c r="V102" s="91"/>
    </row>
    <row r="103" spans="2:22" ht="27" customHeight="1">
      <c r="B103" s="284">
        <v>45</v>
      </c>
      <c r="C103" s="280"/>
      <c r="D103" s="280"/>
      <c r="E103" s="167"/>
      <c r="F103" s="278"/>
      <c r="G103" s="168"/>
      <c r="H103" s="160"/>
      <c r="I103" s="161"/>
      <c r="P103" s="4"/>
      <c r="Q103" s="5"/>
      <c r="R103" s="6"/>
      <c r="S103" s="6"/>
      <c r="T103" s="6"/>
      <c r="U103" s="90"/>
      <c r="V103" s="91"/>
    </row>
    <row r="104" spans="2:22" ht="27" customHeight="1">
      <c r="B104" s="284"/>
      <c r="C104" s="280"/>
      <c r="D104" s="280"/>
      <c r="E104" s="167"/>
      <c r="F104" s="279"/>
      <c r="G104" s="168"/>
      <c r="H104" s="160"/>
      <c r="I104" s="161"/>
      <c r="P104" s="4"/>
      <c r="Q104" s="5"/>
      <c r="R104" s="6"/>
      <c r="S104" s="6"/>
      <c r="T104" s="6"/>
      <c r="U104" s="90"/>
      <c r="V104" s="91"/>
    </row>
    <row r="105" spans="2:22" ht="27" customHeight="1">
      <c r="B105" s="281">
        <v>46</v>
      </c>
      <c r="C105" s="278"/>
      <c r="D105" s="278"/>
      <c r="E105" s="167"/>
      <c r="F105" s="278"/>
      <c r="G105" s="168"/>
      <c r="H105" s="160"/>
      <c r="I105" s="161"/>
      <c r="P105" s="4"/>
      <c r="Q105" s="5"/>
      <c r="R105" s="6"/>
      <c r="S105" s="6"/>
      <c r="T105" s="6"/>
      <c r="U105" s="90"/>
      <c r="V105" s="91"/>
    </row>
    <row r="106" spans="2:22" ht="27" customHeight="1">
      <c r="B106" s="282"/>
      <c r="C106" s="279"/>
      <c r="D106" s="279"/>
      <c r="E106" s="167"/>
      <c r="F106" s="279"/>
      <c r="G106" s="168"/>
      <c r="H106" s="160"/>
      <c r="I106" s="161"/>
      <c r="P106" s="4"/>
      <c r="Q106" s="5"/>
      <c r="R106" s="6"/>
      <c r="S106" s="6"/>
      <c r="T106" s="6"/>
      <c r="U106" s="90"/>
      <c r="V106" s="91"/>
    </row>
    <row r="107" spans="2:22" ht="27" customHeight="1">
      <c r="B107" s="281">
        <v>47</v>
      </c>
      <c r="C107" s="278"/>
      <c r="D107" s="278"/>
      <c r="E107" s="167"/>
      <c r="F107" s="278"/>
      <c r="G107" s="168"/>
      <c r="H107" s="160"/>
      <c r="I107" s="161"/>
      <c r="P107" s="4"/>
      <c r="Q107" s="5"/>
      <c r="R107" s="5"/>
      <c r="S107" s="6"/>
      <c r="T107" s="5"/>
      <c r="U107" s="90"/>
      <c r="V107" s="91"/>
    </row>
    <row r="108" spans="2:22" ht="27" customHeight="1">
      <c r="B108" s="282"/>
      <c r="C108" s="279"/>
      <c r="D108" s="279"/>
      <c r="E108" s="167"/>
      <c r="F108" s="279"/>
      <c r="G108" s="168"/>
      <c r="H108" s="160"/>
      <c r="I108" s="161"/>
      <c r="P108" s="4"/>
      <c r="Q108" s="5"/>
      <c r="R108" s="5"/>
      <c r="S108" s="6"/>
      <c r="T108" s="6"/>
      <c r="U108" s="90"/>
      <c r="V108" s="91"/>
    </row>
    <row r="109" spans="2:22" ht="27" customHeight="1">
      <c r="B109" s="281">
        <v>48</v>
      </c>
      <c r="C109" s="278"/>
      <c r="D109" s="278"/>
      <c r="E109" s="167"/>
      <c r="F109" s="278"/>
      <c r="G109" s="168"/>
      <c r="H109" s="160"/>
      <c r="I109" s="161"/>
      <c r="P109" s="2"/>
      <c r="Q109" s="3"/>
      <c r="R109" s="3"/>
      <c r="S109" s="6"/>
      <c r="T109" s="6"/>
      <c r="U109" s="90"/>
      <c r="V109" s="91"/>
    </row>
    <row r="110" spans="2:22" ht="27" customHeight="1">
      <c r="B110" s="282"/>
      <c r="C110" s="279"/>
      <c r="D110" s="279"/>
      <c r="E110" s="167"/>
      <c r="F110" s="279"/>
      <c r="G110" s="168"/>
      <c r="H110" s="160"/>
      <c r="I110" s="161"/>
      <c r="S110" s="6"/>
      <c r="T110" s="6"/>
      <c r="U110" s="90"/>
      <c r="V110" s="91"/>
    </row>
    <row r="111" spans="2:22" ht="27" customHeight="1">
      <c r="B111" s="281">
        <v>49</v>
      </c>
      <c r="C111" s="278"/>
      <c r="D111" s="278"/>
      <c r="E111" s="167"/>
      <c r="F111" s="278"/>
      <c r="G111" s="168"/>
      <c r="H111" s="160"/>
      <c r="I111" s="161"/>
      <c r="S111" s="5"/>
      <c r="T111" s="6"/>
      <c r="U111" s="90"/>
      <c r="V111" s="91"/>
    </row>
    <row r="112" spans="2:22" ht="27" customHeight="1">
      <c r="B112" s="282"/>
      <c r="C112" s="279"/>
      <c r="D112" s="279"/>
      <c r="E112" s="167"/>
      <c r="F112" s="279"/>
      <c r="G112" s="168"/>
      <c r="H112" s="160"/>
      <c r="I112" s="161"/>
      <c r="S112" s="5"/>
      <c r="T112" s="6"/>
      <c r="U112" s="90"/>
      <c r="V112" s="91"/>
    </row>
    <row r="113" spans="2:22" ht="27" customHeight="1">
      <c r="B113" s="281">
        <v>50</v>
      </c>
      <c r="C113" s="278"/>
      <c r="D113" s="278"/>
      <c r="E113" s="167"/>
      <c r="F113" s="278"/>
      <c r="G113" s="168"/>
      <c r="H113" s="160"/>
      <c r="I113" s="161"/>
      <c r="S113" s="3"/>
      <c r="T113" s="3"/>
      <c r="U113" s="90"/>
      <c r="V113" s="91"/>
    </row>
    <row r="114" spans="2:22" ht="27" customHeight="1" thickBot="1">
      <c r="B114" s="315"/>
      <c r="C114" s="314"/>
      <c r="D114" s="314"/>
      <c r="E114" s="169"/>
      <c r="F114" s="314"/>
      <c r="G114" s="170"/>
      <c r="H114" s="162"/>
      <c r="I114" s="163"/>
      <c r="U114" s="90"/>
      <c r="V114" s="91"/>
    </row>
    <row r="115" spans="21:22" ht="20.25" customHeight="1">
      <c r="U115" s="18"/>
      <c r="V115" s="91"/>
    </row>
    <row r="116" ht="20.25" customHeight="1"/>
    <row r="117" ht="20.25" customHeight="1"/>
  </sheetData>
  <sheetProtection password="CC6F" sheet="1"/>
  <mergeCells count="230">
    <mergeCell ref="P1:V11"/>
    <mergeCell ref="D6:F6"/>
    <mergeCell ref="H6:I6"/>
    <mergeCell ref="D5:E5"/>
    <mergeCell ref="G5:I5"/>
    <mergeCell ref="B7:C7"/>
    <mergeCell ref="D7:E7"/>
    <mergeCell ref="B3:C3"/>
    <mergeCell ref="H4:I4"/>
    <mergeCell ref="B4:C4"/>
    <mergeCell ref="B5:B6"/>
    <mergeCell ref="D111:D112"/>
    <mergeCell ref="C111:C112"/>
    <mergeCell ref="D107:D108"/>
    <mergeCell ref="D105:D106"/>
    <mergeCell ref="F105:F106"/>
    <mergeCell ref="C97:C98"/>
    <mergeCell ref="F11:F12"/>
    <mergeCell ref="C99:C100"/>
    <mergeCell ref="C113:C114"/>
    <mergeCell ref="B113:B114"/>
    <mergeCell ref="C107:C108"/>
    <mergeCell ref="B107:B108"/>
    <mergeCell ref="D113:D114"/>
    <mergeCell ref="B95:B96"/>
    <mergeCell ref="C95:C96"/>
    <mergeCell ref="D95:D96"/>
    <mergeCell ref="D97:D98"/>
    <mergeCell ref="B99:B100"/>
    <mergeCell ref="F113:F114"/>
    <mergeCell ref="B105:B106"/>
    <mergeCell ref="C105:C106"/>
    <mergeCell ref="B109:B110"/>
    <mergeCell ref="C109:C110"/>
    <mergeCell ref="B101:B102"/>
    <mergeCell ref="D101:D102"/>
    <mergeCell ref="D103:D104"/>
    <mergeCell ref="B103:B104"/>
    <mergeCell ref="C103:C104"/>
    <mergeCell ref="G11:I11"/>
    <mergeCell ref="G12:I12"/>
    <mergeCell ref="B87:B88"/>
    <mergeCell ref="D91:D92"/>
    <mergeCell ref="D99:D100"/>
    <mergeCell ref="B93:B94"/>
    <mergeCell ref="C93:C94"/>
    <mergeCell ref="B91:B92"/>
    <mergeCell ref="C91:C92"/>
    <mergeCell ref="B97:B98"/>
    <mergeCell ref="B81:B82"/>
    <mergeCell ref="C81:C82"/>
    <mergeCell ref="D81:D82"/>
    <mergeCell ref="B85:B86"/>
    <mergeCell ref="C85:C86"/>
    <mergeCell ref="D85:D86"/>
    <mergeCell ref="B83:B84"/>
    <mergeCell ref="C83:C84"/>
    <mergeCell ref="D83:D84"/>
    <mergeCell ref="B69:B70"/>
    <mergeCell ref="C69:C70"/>
    <mergeCell ref="D69:D70"/>
    <mergeCell ref="C73:C74"/>
    <mergeCell ref="D73:D74"/>
    <mergeCell ref="B75:B76"/>
    <mergeCell ref="C75:C76"/>
    <mergeCell ref="D75:D76"/>
    <mergeCell ref="B79:B80"/>
    <mergeCell ref="C79:C80"/>
    <mergeCell ref="D79:D80"/>
    <mergeCell ref="B71:B72"/>
    <mergeCell ref="C71:C72"/>
    <mergeCell ref="D71:D72"/>
    <mergeCell ref="B73:B74"/>
    <mergeCell ref="B77:B78"/>
    <mergeCell ref="C77:C78"/>
    <mergeCell ref="D77:D78"/>
    <mergeCell ref="B65:B66"/>
    <mergeCell ref="C65:C66"/>
    <mergeCell ref="D65:D66"/>
    <mergeCell ref="B67:B68"/>
    <mergeCell ref="C67:C68"/>
    <mergeCell ref="D67:D68"/>
    <mergeCell ref="D57:D58"/>
    <mergeCell ref="B61:B62"/>
    <mergeCell ref="C61:C62"/>
    <mergeCell ref="D61:D62"/>
    <mergeCell ref="B63:B64"/>
    <mergeCell ref="C63:C64"/>
    <mergeCell ref="D63:D64"/>
    <mergeCell ref="D51:D52"/>
    <mergeCell ref="C51:C52"/>
    <mergeCell ref="B55:B56"/>
    <mergeCell ref="C55:C56"/>
    <mergeCell ref="D55:D56"/>
    <mergeCell ref="B59:B60"/>
    <mergeCell ref="C59:C60"/>
    <mergeCell ref="D59:D60"/>
    <mergeCell ref="B57:B58"/>
    <mergeCell ref="C57:C58"/>
    <mergeCell ref="B47:B48"/>
    <mergeCell ref="C47:C48"/>
    <mergeCell ref="D47:D48"/>
    <mergeCell ref="B53:B54"/>
    <mergeCell ref="C53:C54"/>
    <mergeCell ref="D53:D54"/>
    <mergeCell ref="B49:B50"/>
    <mergeCell ref="C49:C50"/>
    <mergeCell ref="D49:D50"/>
    <mergeCell ref="B51:B52"/>
    <mergeCell ref="B41:B42"/>
    <mergeCell ref="C41:C42"/>
    <mergeCell ref="D41:D42"/>
    <mergeCell ref="B45:B46"/>
    <mergeCell ref="C45:C46"/>
    <mergeCell ref="D45:D46"/>
    <mergeCell ref="D33:D34"/>
    <mergeCell ref="B37:B38"/>
    <mergeCell ref="C37:C38"/>
    <mergeCell ref="D37:D38"/>
    <mergeCell ref="B39:B40"/>
    <mergeCell ref="C39:C40"/>
    <mergeCell ref="D39:D40"/>
    <mergeCell ref="B29:B30"/>
    <mergeCell ref="C29:C30"/>
    <mergeCell ref="D29:D30"/>
    <mergeCell ref="B35:B36"/>
    <mergeCell ref="C11:C12"/>
    <mergeCell ref="B43:B44"/>
    <mergeCell ref="C43:C44"/>
    <mergeCell ref="D43:D44"/>
    <mergeCell ref="B33:B34"/>
    <mergeCell ref="C33:C34"/>
    <mergeCell ref="B8:C8"/>
    <mergeCell ref="B13:B14"/>
    <mergeCell ref="D11:D12"/>
    <mergeCell ref="C13:C14"/>
    <mergeCell ref="D25:D26"/>
    <mergeCell ref="C35:C36"/>
    <mergeCell ref="D35:D36"/>
    <mergeCell ref="B31:B32"/>
    <mergeCell ref="C31:C32"/>
    <mergeCell ref="D31:D32"/>
    <mergeCell ref="C21:C22"/>
    <mergeCell ref="D23:D24"/>
    <mergeCell ref="C17:C18"/>
    <mergeCell ref="B25:B26"/>
    <mergeCell ref="B17:B18"/>
    <mergeCell ref="D17:D18"/>
    <mergeCell ref="B11:B12"/>
    <mergeCell ref="B27:B28"/>
    <mergeCell ref="C27:C28"/>
    <mergeCell ref="D27:D28"/>
    <mergeCell ref="D15:D16"/>
    <mergeCell ref="D21:D22"/>
    <mergeCell ref="C25:C26"/>
    <mergeCell ref="B23:B24"/>
    <mergeCell ref="C23:C24"/>
    <mergeCell ref="B21:B22"/>
    <mergeCell ref="C15:C16"/>
    <mergeCell ref="F13:F14"/>
    <mergeCell ref="A1:B1"/>
    <mergeCell ref="F4:G4"/>
    <mergeCell ref="D3:E3"/>
    <mergeCell ref="F3:G3"/>
    <mergeCell ref="G1:I1"/>
    <mergeCell ref="H3:I3"/>
    <mergeCell ref="D4:E4"/>
    <mergeCell ref="D13:D14"/>
    <mergeCell ref="F15:F16"/>
    <mergeCell ref="F23:F24"/>
    <mergeCell ref="F19:F20"/>
    <mergeCell ref="F21:F22"/>
    <mergeCell ref="F25:F26"/>
    <mergeCell ref="B19:B20"/>
    <mergeCell ref="C19:C20"/>
    <mergeCell ref="D19:D20"/>
    <mergeCell ref="F17:F18"/>
    <mergeCell ref="B15:B16"/>
    <mergeCell ref="F27:F28"/>
    <mergeCell ref="F29:F30"/>
    <mergeCell ref="F39:F40"/>
    <mergeCell ref="F41:F42"/>
    <mergeCell ref="F43:F44"/>
    <mergeCell ref="F31:F32"/>
    <mergeCell ref="F37:F38"/>
    <mergeCell ref="F45:F46"/>
    <mergeCell ref="F33:F34"/>
    <mergeCell ref="F35:F36"/>
    <mergeCell ref="F59:F60"/>
    <mergeCell ref="F57:F58"/>
    <mergeCell ref="F47:F48"/>
    <mergeCell ref="F51:F52"/>
    <mergeCell ref="F53:F54"/>
    <mergeCell ref="F49:F50"/>
    <mergeCell ref="F63:F64"/>
    <mergeCell ref="F65:F66"/>
    <mergeCell ref="F71:F72"/>
    <mergeCell ref="F73:F74"/>
    <mergeCell ref="F61:F62"/>
    <mergeCell ref="F55:F56"/>
    <mergeCell ref="C89:C90"/>
    <mergeCell ref="F101:F102"/>
    <mergeCell ref="F67:F68"/>
    <mergeCell ref="F69:F70"/>
    <mergeCell ref="F99:F100"/>
    <mergeCell ref="F93:F94"/>
    <mergeCell ref="F77:F78"/>
    <mergeCell ref="F79:F80"/>
    <mergeCell ref="F75:F76"/>
    <mergeCell ref="C101:C102"/>
    <mergeCell ref="D109:D110"/>
    <mergeCell ref="F111:F112"/>
    <mergeCell ref="B111:B112"/>
    <mergeCell ref="F87:F88"/>
    <mergeCell ref="F89:F90"/>
    <mergeCell ref="F95:F96"/>
    <mergeCell ref="F97:F98"/>
    <mergeCell ref="D87:D88"/>
    <mergeCell ref="D93:D94"/>
    <mergeCell ref="B89:B90"/>
    <mergeCell ref="F8:H8"/>
    <mergeCell ref="F107:F108"/>
    <mergeCell ref="F109:F110"/>
    <mergeCell ref="C87:C88"/>
    <mergeCell ref="F81:F82"/>
    <mergeCell ref="F83:F84"/>
    <mergeCell ref="F91:F92"/>
    <mergeCell ref="F103:F104"/>
    <mergeCell ref="F85:F86"/>
    <mergeCell ref="D89:D90"/>
  </mergeCells>
  <conditionalFormatting sqref="G12:I12">
    <cfRule type="expression" priority="1" dxfId="12" stopIfTrue="1">
      <formula>NOT(ISERROR(SEARCH("未",G12)))</formula>
    </cfRule>
    <cfRule type="expression" priority="2" dxfId="13" stopIfTrue="1">
      <formula>NOT(ISERROR(SEARCH("未",G12)))</formula>
    </cfRule>
    <cfRule type="expression" priority="3" dxfId="3" stopIfTrue="1">
      <formula>NOT(ISERROR(SEARCH("未",G12)))</formula>
    </cfRule>
  </conditionalFormatting>
  <conditionalFormatting sqref="D35 D23 D15:D17 D19 D25 D21 C15:C35 D27:D33 C37:D53 C55:D55 C75:D75 C57:D73 C77:D93 C95:D95 C107:D107 C113:D113 C111:D111 C109:D109 C97:D105">
    <cfRule type="expression" priority="4" dxfId="3" stopIfTrue="1">
      <formula>NOT(ISERROR(SEARCH("女",C15)))</formula>
    </cfRule>
    <cfRule type="expression" priority="5" dxfId="2" stopIfTrue="1">
      <formula>NOT(ISERROR(SEARCH("男",C15)))</formula>
    </cfRule>
  </conditionalFormatting>
  <dataValidations count="9">
    <dataValidation type="list" allowBlank="1" showInputMessage="1" showErrorMessage="1" sqref="G105:I105 G107:I107 G109:I109 G111:I111 G113:I113 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formula1>INDIRECT($C105)</formula1>
    </dataValidation>
    <dataValidation allowBlank="1" showInputMessage="1" showErrorMessage="1" imeMode="halfKatakana" sqref="E114 H4:I4 E78 E80 E82 E84 E86 E88 E90 E92 E76 E94 E38 E40 E42 E44 E46 E48 E50 E52 E36 E54 E58 E18 E20 E22 E24 E26 E28 E30 E32 E16 E60 E62 E64 E66 E68 E70 E72 E56 E74 E34 E98 E100 E102 E104 E106 E108 E110 E112 E96"/>
    <dataValidation type="whole" allowBlank="1" showInputMessage="1" showErrorMessage="1" sqref="G18 G16 G20 G22 G24 G26 G28 G30 G32 G34 G36 G38 G40 G42 G44 G46 G48 G50 G52 G54 G56 G58 G60 G62 G64 G66 G68 G70 G72 G74 G76 G78 G80 G82 G84 G86 G88 G90 G92 G94 G96 G98 G100 G102 G104 G106 G108 G110 G112 G114">
      <formula1>100</formula1>
      <formula2>999999</formula2>
    </dataValidation>
    <dataValidation allowBlank="1" showInputMessage="1" showErrorMessage="1" imeMode="halfAlpha" sqref="G5"/>
    <dataValidation type="whole" allowBlank="1" showInputMessage="1" showErrorMessage="1" imeMode="halfAlpha" sqref="D113 D107 D15:D105 D109 D111">
      <formula1>1</formula1>
      <formula2>9999</formula2>
    </dataValidation>
    <dataValidation allowBlank="1" showInputMessage="1" showErrorMessage="1" imeMode="hiragana" sqref="D4:E5 E17 E15 D6 H6 F4:G4"/>
    <dataValidation type="list" allowBlank="1" showInputMessage="1" showErrorMessage="1" sqref="C15:C105 C113 C111 C107 C109">
      <formula1>$K$10:$L$10</formula1>
    </dataValidation>
    <dataValidation type="list" allowBlank="1" showInputMessage="1" showErrorMessage="1" sqref="F113 F15:F105 F111 F107 F109">
      <formula1>$M$11:$M$13</formula1>
    </dataValidation>
    <dataValidation allowBlank="1" showInputMessage="1" showErrorMessage="1" imeMode="on" sqref="D7:E7 E29 E27 E25 E23 E21 E19 E31 E33"/>
  </dataValidations>
  <printOptions horizontalCentered="1"/>
  <pageMargins left="0.984251968503937" right="0.7874015748031497" top="0.5905511811023623" bottom="0.5905511811023623" header="0.31496062992125984" footer="0.1968503937007874"/>
  <pageSetup horizontalDpi="600" verticalDpi="600" orientation="portrait" paperSize="9" scale="85" r:id="rId1"/>
  <headerFooter alignWithMargins="0">
    <oddFooter>&amp;R※個人種目一覧表件大会申込書</oddFooter>
  </headerFooter>
  <rowBreaks count="2" manualBreakCount="2">
    <brk id="66" max="8" man="1"/>
    <brk id="98" max="8" man="1"/>
  </rowBreaks>
</worksheet>
</file>

<file path=xl/worksheets/sheet3.xml><?xml version="1.0" encoding="utf-8"?>
<worksheet xmlns="http://schemas.openxmlformats.org/spreadsheetml/2006/main" xmlns:r="http://schemas.openxmlformats.org/officeDocument/2006/relationships">
  <sheetPr>
    <tabColor rgb="FF0070C0"/>
  </sheetPr>
  <dimension ref="A1:R54"/>
  <sheetViews>
    <sheetView showGridLines="0" zoomScaleSheetLayoutView="80" zoomScalePageLayoutView="0" workbookViewId="0" topLeftCell="A7">
      <selection activeCell="S7" sqref="S7"/>
    </sheetView>
  </sheetViews>
  <sheetFormatPr defaultColWidth="6.28125" defaultRowHeight="15"/>
  <cols>
    <col min="1" max="1" width="5.28125" style="102" customWidth="1"/>
    <col min="2" max="2" width="8.140625" style="102" customWidth="1"/>
    <col min="3" max="3" width="13.7109375" style="102" customWidth="1"/>
    <col min="4" max="4" width="13.57421875" style="102" customWidth="1"/>
    <col min="5" max="5" width="6.8515625" style="102" customWidth="1"/>
    <col min="6" max="16" width="11.140625" style="102" customWidth="1"/>
    <col min="17" max="17" width="7.421875" style="102" customWidth="1"/>
    <col min="18" max="18" width="28.140625" style="102" customWidth="1"/>
    <col min="19" max="16384" width="6.28125" style="102" customWidth="1"/>
  </cols>
  <sheetData>
    <row r="1" spans="1:7" s="104" customFormat="1" ht="17.25">
      <c r="A1" s="106" t="s">
        <v>703</v>
      </c>
      <c r="B1" s="105"/>
      <c r="C1" s="105"/>
      <c r="D1" s="105"/>
      <c r="E1" s="105"/>
      <c r="F1" s="105"/>
      <c r="G1" s="105"/>
    </row>
    <row r="2" spans="1:7" s="104" customFormat="1" ht="11.25" customHeight="1">
      <c r="A2" s="106"/>
      <c r="B2" s="105"/>
      <c r="C2" s="105"/>
      <c r="D2" s="105"/>
      <c r="E2" s="105"/>
      <c r="F2" s="105"/>
      <c r="G2" s="105"/>
    </row>
    <row r="3" spans="1:16" ht="13.5">
      <c r="A3" s="174" t="s">
        <v>1370</v>
      </c>
      <c r="B3" s="103"/>
      <c r="C3" s="103"/>
      <c r="D3" s="103"/>
      <c r="E3" s="103"/>
      <c r="F3" s="103"/>
      <c r="G3" s="103"/>
      <c r="M3" s="108" t="s">
        <v>717</v>
      </c>
      <c r="P3" s="108"/>
    </row>
    <row r="4" spans="1:16" ht="13.5">
      <c r="A4" s="347" t="s">
        <v>1414</v>
      </c>
      <c r="B4" s="347"/>
      <c r="C4" s="347"/>
      <c r="D4" s="347"/>
      <c r="E4" s="347"/>
      <c r="F4" s="347"/>
      <c r="G4" s="347"/>
      <c r="H4" s="347"/>
      <c r="I4" s="347"/>
      <c r="J4" s="347"/>
      <c r="K4" s="347"/>
      <c r="L4" s="347"/>
      <c r="M4" s="112"/>
      <c r="N4" s="112"/>
      <c r="O4" s="112"/>
      <c r="P4" s="112"/>
    </row>
    <row r="5" spans="1:16" ht="7.5" customHeight="1" thickBot="1">
      <c r="A5" s="110"/>
      <c r="B5" s="111"/>
      <c r="C5" s="111"/>
      <c r="D5" s="111"/>
      <c r="E5" s="111"/>
      <c r="F5" s="111"/>
      <c r="G5" s="111"/>
      <c r="H5" s="112"/>
      <c r="I5" s="112"/>
      <c r="J5" s="112"/>
      <c r="K5" s="112"/>
      <c r="L5" s="112"/>
      <c r="M5" s="112"/>
      <c r="N5" s="112"/>
      <c r="O5" s="112"/>
      <c r="P5" s="112"/>
    </row>
    <row r="6" spans="1:18" ht="13.5">
      <c r="A6" s="360" t="s">
        <v>704</v>
      </c>
      <c r="B6" s="362" t="s">
        <v>714</v>
      </c>
      <c r="C6" s="373" t="s">
        <v>705</v>
      </c>
      <c r="D6" s="373" t="s">
        <v>706</v>
      </c>
      <c r="E6" s="356" t="s">
        <v>1389</v>
      </c>
      <c r="F6" s="366" t="s">
        <v>1380</v>
      </c>
      <c r="G6" s="367"/>
      <c r="H6" s="367"/>
      <c r="I6" s="367"/>
      <c r="J6" s="367"/>
      <c r="K6" s="367"/>
      <c r="L6" s="368"/>
      <c r="M6" s="369"/>
      <c r="N6" s="348" t="s">
        <v>1384</v>
      </c>
      <c r="O6" s="349"/>
      <c r="P6" s="350"/>
      <c r="Q6" s="353" t="s">
        <v>1385</v>
      </c>
      <c r="R6" s="354"/>
    </row>
    <row r="7" spans="1:18" ht="13.5">
      <c r="A7" s="361"/>
      <c r="B7" s="363"/>
      <c r="C7" s="363"/>
      <c r="D7" s="363"/>
      <c r="E7" s="357"/>
      <c r="F7" s="209" t="s">
        <v>707</v>
      </c>
      <c r="G7" s="171" t="s">
        <v>708</v>
      </c>
      <c r="H7" s="113" t="s">
        <v>709</v>
      </c>
      <c r="I7" s="171" t="s">
        <v>710</v>
      </c>
      <c r="J7" s="171" t="s">
        <v>711</v>
      </c>
      <c r="K7" s="171" t="s">
        <v>712</v>
      </c>
      <c r="L7" s="186" t="s">
        <v>1376</v>
      </c>
      <c r="M7" s="114" t="s">
        <v>713</v>
      </c>
      <c r="N7" s="176" t="s">
        <v>1371</v>
      </c>
      <c r="O7" s="177" t="s">
        <v>1372</v>
      </c>
      <c r="P7" s="178" t="s">
        <v>1373</v>
      </c>
      <c r="Q7" s="191" t="s">
        <v>1386</v>
      </c>
      <c r="R7" s="192"/>
    </row>
    <row r="8" spans="1:18" ht="31.5" customHeight="1">
      <c r="A8" s="180" t="s">
        <v>702</v>
      </c>
      <c r="B8" s="181">
        <v>123</v>
      </c>
      <c r="C8" s="181" t="s">
        <v>715</v>
      </c>
      <c r="D8" s="181" t="s">
        <v>716</v>
      </c>
      <c r="E8" s="182">
        <v>1739</v>
      </c>
      <c r="F8" s="210"/>
      <c r="G8" s="187" t="s">
        <v>1416</v>
      </c>
      <c r="H8" s="181"/>
      <c r="I8" s="187" t="s">
        <v>1417</v>
      </c>
      <c r="J8" s="187" t="s">
        <v>1418</v>
      </c>
      <c r="K8" s="187" t="s">
        <v>1419</v>
      </c>
      <c r="L8" s="181"/>
      <c r="M8" s="183"/>
      <c r="N8" s="188" t="s">
        <v>1381</v>
      </c>
      <c r="O8" s="189" t="s">
        <v>1382</v>
      </c>
      <c r="P8" s="190" t="s">
        <v>1383</v>
      </c>
      <c r="Q8" s="191" t="s">
        <v>1387</v>
      </c>
      <c r="R8" s="192"/>
    </row>
    <row r="9" spans="1:18" ht="15" customHeight="1" thickBot="1">
      <c r="A9" s="358" t="s">
        <v>1374</v>
      </c>
      <c r="B9" s="358"/>
      <c r="C9" s="358"/>
      <c r="D9" s="358"/>
      <c r="E9" s="358"/>
      <c r="F9" s="211"/>
      <c r="G9" s="197" t="s">
        <v>1378</v>
      </c>
      <c r="H9" s="196"/>
      <c r="I9" s="198" t="s">
        <v>1379</v>
      </c>
      <c r="J9" s="197" t="s">
        <v>1375</v>
      </c>
      <c r="K9" s="197" t="s">
        <v>1377</v>
      </c>
      <c r="L9" s="197"/>
      <c r="M9" s="212"/>
      <c r="N9" s="205"/>
      <c r="O9" s="195"/>
      <c r="P9" s="206"/>
      <c r="Q9" s="193" t="s">
        <v>1388</v>
      </c>
      <c r="R9" s="194"/>
    </row>
    <row r="10" spans="1:16" ht="13.5" customHeight="1" thickBot="1">
      <c r="A10" s="117"/>
      <c r="B10" s="117"/>
      <c r="C10" s="117"/>
      <c r="D10" s="117"/>
      <c r="E10" s="117"/>
      <c r="F10" s="117"/>
      <c r="G10" s="117"/>
      <c r="H10" s="117"/>
      <c r="I10" s="117"/>
      <c r="J10" s="117"/>
      <c r="K10" s="117"/>
      <c r="L10" s="117"/>
      <c r="M10" s="117"/>
      <c r="N10" s="117"/>
      <c r="O10" s="117"/>
      <c r="P10" s="175"/>
    </row>
    <row r="11" spans="1:18" ht="13.5">
      <c r="A11" s="370" t="s">
        <v>704</v>
      </c>
      <c r="B11" s="372" t="s">
        <v>714</v>
      </c>
      <c r="C11" s="364" t="s">
        <v>705</v>
      </c>
      <c r="D11" s="364" t="s">
        <v>706</v>
      </c>
      <c r="E11" s="213"/>
      <c r="F11" s="366" t="s">
        <v>1380</v>
      </c>
      <c r="G11" s="367"/>
      <c r="H11" s="367"/>
      <c r="I11" s="367"/>
      <c r="J11" s="367"/>
      <c r="K11" s="367"/>
      <c r="L11" s="368"/>
      <c r="M11" s="369"/>
      <c r="N11" s="348" t="s">
        <v>1384</v>
      </c>
      <c r="O11" s="349"/>
      <c r="P11" s="350"/>
      <c r="Q11" s="353" t="s">
        <v>1385</v>
      </c>
      <c r="R11" s="354"/>
    </row>
    <row r="12" spans="1:18" ht="13.5">
      <c r="A12" s="371"/>
      <c r="B12" s="365"/>
      <c r="C12" s="365"/>
      <c r="D12" s="365"/>
      <c r="E12" s="185"/>
      <c r="F12" s="215" t="s">
        <v>707</v>
      </c>
      <c r="G12" s="172" t="s">
        <v>708</v>
      </c>
      <c r="H12" s="107" t="s">
        <v>709</v>
      </c>
      <c r="I12" s="172" t="s">
        <v>710</v>
      </c>
      <c r="J12" s="172" t="s">
        <v>711</v>
      </c>
      <c r="K12" s="172" t="s">
        <v>712</v>
      </c>
      <c r="L12" s="186" t="s">
        <v>1376</v>
      </c>
      <c r="M12" s="109" t="s">
        <v>713</v>
      </c>
      <c r="N12" s="176" t="s">
        <v>1371</v>
      </c>
      <c r="O12" s="177" t="s">
        <v>1372</v>
      </c>
      <c r="P12" s="178" t="s">
        <v>1373</v>
      </c>
      <c r="Q12" s="191" t="s">
        <v>1386</v>
      </c>
      <c r="R12" s="192"/>
    </row>
    <row r="13" spans="1:18" ht="31.5" customHeight="1">
      <c r="A13" s="199">
        <f>'個人種目申込一覧表'!C15</f>
        <v>0</v>
      </c>
      <c r="B13" s="200">
        <f>'個人種目申込一覧表'!D15</f>
        <v>0</v>
      </c>
      <c r="C13" s="200">
        <f>'個人種目申込一覧表'!E15</f>
        <v>0</v>
      </c>
      <c r="D13" s="200">
        <f>'個人種目申込一覧表'!E16</f>
        <v>0</v>
      </c>
      <c r="E13" s="214">
        <f>'個人種目申込一覧表'!G16</f>
        <v>0</v>
      </c>
      <c r="F13" s="216"/>
      <c r="G13" s="201"/>
      <c r="H13" s="201"/>
      <c r="I13" s="201"/>
      <c r="J13" s="201"/>
      <c r="K13" s="201"/>
      <c r="L13" s="201"/>
      <c r="M13" s="208"/>
      <c r="N13" s="202"/>
      <c r="O13" s="203"/>
      <c r="P13" s="204"/>
      <c r="Q13" s="191" t="s">
        <v>1387</v>
      </c>
      <c r="R13" s="192"/>
    </row>
    <row r="14" spans="1:18" ht="15" customHeight="1" thickBot="1">
      <c r="A14" s="355" t="s">
        <v>1374</v>
      </c>
      <c r="B14" s="355"/>
      <c r="C14" s="355"/>
      <c r="D14" s="359"/>
      <c r="E14" s="207"/>
      <c r="F14" s="217"/>
      <c r="G14" s="179"/>
      <c r="H14" s="115"/>
      <c r="I14" s="184"/>
      <c r="J14" s="179"/>
      <c r="K14" s="179"/>
      <c r="L14" s="179"/>
      <c r="M14" s="116"/>
      <c r="N14" s="205"/>
      <c r="O14" s="195"/>
      <c r="P14" s="206"/>
      <c r="Q14" s="193" t="s">
        <v>1388</v>
      </c>
      <c r="R14" s="194"/>
    </row>
    <row r="15" spans="1:18" ht="13.5">
      <c r="A15" s="370" t="s">
        <v>704</v>
      </c>
      <c r="B15" s="372" t="s">
        <v>714</v>
      </c>
      <c r="C15" s="364" t="s">
        <v>705</v>
      </c>
      <c r="D15" s="364" t="s">
        <v>706</v>
      </c>
      <c r="E15" s="213"/>
      <c r="F15" s="366" t="s">
        <v>1380</v>
      </c>
      <c r="G15" s="367"/>
      <c r="H15" s="367"/>
      <c r="I15" s="367"/>
      <c r="J15" s="367"/>
      <c r="K15" s="367"/>
      <c r="L15" s="368"/>
      <c r="M15" s="369"/>
      <c r="N15" s="348" t="s">
        <v>1384</v>
      </c>
      <c r="O15" s="349"/>
      <c r="P15" s="350"/>
      <c r="Q15" s="353" t="s">
        <v>1385</v>
      </c>
      <c r="R15" s="354"/>
    </row>
    <row r="16" spans="1:18" ht="13.5">
      <c r="A16" s="371"/>
      <c r="B16" s="365"/>
      <c r="C16" s="365"/>
      <c r="D16" s="365"/>
      <c r="E16" s="185"/>
      <c r="F16" s="215" t="s">
        <v>707</v>
      </c>
      <c r="G16" s="172" t="s">
        <v>708</v>
      </c>
      <c r="H16" s="107" t="s">
        <v>709</v>
      </c>
      <c r="I16" s="172" t="s">
        <v>710</v>
      </c>
      <c r="J16" s="172" t="s">
        <v>711</v>
      </c>
      <c r="K16" s="172" t="s">
        <v>712</v>
      </c>
      <c r="L16" s="186" t="s">
        <v>1376</v>
      </c>
      <c r="M16" s="109" t="s">
        <v>713</v>
      </c>
      <c r="N16" s="176" t="s">
        <v>1371</v>
      </c>
      <c r="O16" s="177" t="s">
        <v>1372</v>
      </c>
      <c r="P16" s="178" t="s">
        <v>1373</v>
      </c>
      <c r="Q16" s="191" t="s">
        <v>1386</v>
      </c>
      <c r="R16" s="192"/>
    </row>
    <row r="17" spans="1:18" ht="31.5" customHeight="1">
      <c r="A17" s="199">
        <f>'個人種目申込一覧表'!C17</f>
        <v>0</v>
      </c>
      <c r="B17" s="200">
        <f>'個人種目申込一覧表'!D17</f>
        <v>0</v>
      </c>
      <c r="C17" s="200">
        <f>'個人種目申込一覧表'!E17</f>
        <v>0</v>
      </c>
      <c r="D17" s="200">
        <f>'個人種目申込一覧表'!E18</f>
        <v>0</v>
      </c>
      <c r="E17" s="214">
        <f>'個人種目申込一覧表'!G18</f>
        <v>0</v>
      </c>
      <c r="F17" s="216"/>
      <c r="G17" s="201"/>
      <c r="H17" s="201"/>
      <c r="I17" s="201"/>
      <c r="J17" s="201"/>
      <c r="K17" s="201"/>
      <c r="L17" s="201"/>
      <c r="M17" s="208"/>
      <c r="N17" s="202"/>
      <c r="O17" s="203"/>
      <c r="P17" s="204"/>
      <c r="Q17" s="191" t="s">
        <v>1387</v>
      </c>
      <c r="R17" s="192"/>
    </row>
    <row r="18" spans="1:18" ht="15" customHeight="1" thickBot="1">
      <c r="A18" s="355" t="s">
        <v>1374</v>
      </c>
      <c r="B18" s="355"/>
      <c r="C18" s="355"/>
      <c r="D18" s="359"/>
      <c r="E18" s="207"/>
      <c r="F18" s="217"/>
      <c r="G18" s="179"/>
      <c r="H18" s="115"/>
      <c r="I18" s="184"/>
      <c r="J18" s="179"/>
      <c r="K18" s="179"/>
      <c r="L18" s="179"/>
      <c r="M18" s="116"/>
      <c r="N18" s="205"/>
      <c r="O18" s="195"/>
      <c r="P18" s="206"/>
      <c r="Q18" s="193" t="s">
        <v>1388</v>
      </c>
      <c r="R18" s="194"/>
    </row>
    <row r="19" spans="1:18" ht="13.5" customHeight="1">
      <c r="A19" s="370" t="s">
        <v>704</v>
      </c>
      <c r="B19" s="372" t="s">
        <v>714</v>
      </c>
      <c r="C19" s="364" t="s">
        <v>705</v>
      </c>
      <c r="D19" s="364" t="s">
        <v>706</v>
      </c>
      <c r="E19" s="213"/>
      <c r="F19" s="366" t="s">
        <v>1380</v>
      </c>
      <c r="G19" s="367"/>
      <c r="H19" s="367"/>
      <c r="I19" s="367"/>
      <c r="J19" s="367"/>
      <c r="K19" s="367"/>
      <c r="L19" s="368"/>
      <c r="M19" s="369"/>
      <c r="N19" s="348" t="s">
        <v>1384</v>
      </c>
      <c r="O19" s="349"/>
      <c r="P19" s="350"/>
      <c r="Q19" s="353" t="s">
        <v>1385</v>
      </c>
      <c r="R19" s="354"/>
    </row>
    <row r="20" spans="1:18" ht="13.5">
      <c r="A20" s="371"/>
      <c r="B20" s="365"/>
      <c r="C20" s="365"/>
      <c r="D20" s="365"/>
      <c r="E20" s="185"/>
      <c r="F20" s="215" t="s">
        <v>707</v>
      </c>
      <c r="G20" s="172" t="s">
        <v>708</v>
      </c>
      <c r="H20" s="107" t="s">
        <v>709</v>
      </c>
      <c r="I20" s="172" t="s">
        <v>710</v>
      </c>
      <c r="J20" s="172" t="s">
        <v>711</v>
      </c>
      <c r="K20" s="172" t="s">
        <v>712</v>
      </c>
      <c r="L20" s="186" t="s">
        <v>1376</v>
      </c>
      <c r="M20" s="109" t="s">
        <v>713</v>
      </c>
      <c r="N20" s="176" t="s">
        <v>1371</v>
      </c>
      <c r="O20" s="177" t="s">
        <v>1372</v>
      </c>
      <c r="P20" s="178" t="s">
        <v>1373</v>
      </c>
      <c r="Q20" s="191" t="s">
        <v>1386</v>
      </c>
      <c r="R20" s="192"/>
    </row>
    <row r="21" spans="1:18" ht="31.5" customHeight="1">
      <c r="A21" s="199">
        <f>'個人種目申込一覧表'!C19</f>
        <v>0</v>
      </c>
      <c r="B21" s="200">
        <f>'個人種目申込一覧表'!D19</f>
        <v>0</v>
      </c>
      <c r="C21" s="200">
        <f>'個人種目申込一覧表'!E19</f>
        <v>0</v>
      </c>
      <c r="D21" s="200">
        <f>'個人種目申込一覧表'!E20</f>
        <v>0</v>
      </c>
      <c r="E21" s="214">
        <f>'個人種目申込一覧表'!G20</f>
        <v>0</v>
      </c>
      <c r="F21" s="216"/>
      <c r="G21" s="201"/>
      <c r="H21" s="201"/>
      <c r="I21" s="201"/>
      <c r="J21" s="201"/>
      <c r="K21" s="201"/>
      <c r="L21" s="201"/>
      <c r="M21" s="208"/>
      <c r="N21" s="202"/>
      <c r="O21" s="203"/>
      <c r="P21" s="204"/>
      <c r="Q21" s="191" t="s">
        <v>1387</v>
      </c>
      <c r="R21" s="192"/>
    </row>
    <row r="22" spans="1:18" ht="15" customHeight="1" thickBot="1">
      <c r="A22" s="355" t="s">
        <v>1374</v>
      </c>
      <c r="B22" s="355"/>
      <c r="C22" s="355"/>
      <c r="D22" s="359"/>
      <c r="E22" s="207"/>
      <c r="F22" s="217"/>
      <c r="G22" s="179"/>
      <c r="H22" s="115"/>
      <c r="I22" s="184"/>
      <c r="J22" s="179"/>
      <c r="K22" s="179"/>
      <c r="L22" s="179"/>
      <c r="M22" s="116"/>
      <c r="N22" s="205"/>
      <c r="O22" s="195"/>
      <c r="P22" s="206"/>
      <c r="Q22" s="193" t="s">
        <v>1388</v>
      </c>
      <c r="R22" s="194"/>
    </row>
    <row r="23" spans="1:18" ht="13.5" customHeight="1">
      <c r="A23" s="370" t="s">
        <v>704</v>
      </c>
      <c r="B23" s="372" t="s">
        <v>714</v>
      </c>
      <c r="C23" s="364" t="s">
        <v>705</v>
      </c>
      <c r="D23" s="364" t="s">
        <v>706</v>
      </c>
      <c r="E23" s="213"/>
      <c r="F23" s="366" t="s">
        <v>1380</v>
      </c>
      <c r="G23" s="367"/>
      <c r="H23" s="367"/>
      <c r="I23" s="367"/>
      <c r="J23" s="367"/>
      <c r="K23" s="367"/>
      <c r="L23" s="368"/>
      <c r="M23" s="369"/>
      <c r="N23" s="348" t="s">
        <v>1384</v>
      </c>
      <c r="O23" s="349"/>
      <c r="P23" s="350"/>
      <c r="Q23" s="353" t="s">
        <v>1385</v>
      </c>
      <c r="R23" s="354"/>
    </row>
    <row r="24" spans="1:18" ht="13.5">
      <c r="A24" s="371"/>
      <c r="B24" s="365"/>
      <c r="C24" s="365"/>
      <c r="D24" s="365"/>
      <c r="E24" s="185"/>
      <c r="F24" s="215" t="s">
        <v>707</v>
      </c>
      <c r="G24" s="172" t="s">
        <v>708</v>
      </c>
      <c r="H24" s="107" t="s">
        <v>709</v>
      </c>
      <c r="I24" s="172" t="s">
        <v>710</v>
      </c>
      <c r="J24" s="172" t="s">
        <v>711</v>
      </c>
      <c r="K24" s="172" t="s">
        <v>712</v>
      </c>
      <c r="L24" s="186" t="s">
        <v>1376</v>
      </c>
      <c r="M24" s="109" t="s">
        <v>713</v>
      </c>
      <c r="N24" s="176" t="s">
        <v>1371</v>
      </c>
      <c r="O24" s="177" t="s">
        <v>1372</v>
      </c>
      <c r="P24" s="178" t="s">
        <v>1373</v>
      </c>
      <c r="Q24" s="191" t="s">
        <v>1386</v>
      </c>
      <c r="R24" s="192"/>
    </row>
    <row r="25" spans="1:18" ht="31.5" customHeight="1">
      <c r="A25" s="199">
        <f>'個人種目申込一覧表'!C21</f>
        <v>0</v>
      </c>
      <c r="B25" s="200">
        <f>'個人種目申込一覧表'!D21</f>
        <v>0</v>
      </c>
      <c r="C25" s="200">
        <f>'個人種目申込一覧表'!E21</f>
        <v>0</v>
      </c>
      <c r="D25" s="200">
        <f>'個人種目申込一覧表'!E22</f>
        <v>0</v>
      </c>
      <c r="E25" s="214">
        <f>'個人種目申込一覧表'!G22</f>
        <v>0</v>
      </c>
      <c r="F25" s="216"/>
      <c r="G25" s="201"/>
      <c r="H25" s="201"/>
      <c r="I25" s="201"/>
      <c r="J25" s="201"/>
      <c r="K25" s="201"/>
      <c r="L25" s="201"/>
      <c r="M25" s="208"/>
      <c r="N25" s="202"/>
      <c r="O25" s="203"/>
      <c r="P25" s="204"/>
      <c r="Q25" s="191" t="s">
        <v>1387</v>
      </c>
      <c r="R25" s="192"/>
    </row>
    <row r="26" spans="1:18" ht="15" customHeight="1" thickBot="1">
      <c r="A26" s="355" t="s">
        <v>1374</v>
      </c>
      <c r="B26" s="355"/>
      <c r="C26" s="355"/>
      <c r="D26" s="355"/>
      <c r="E26" s="355"/>
      <c r="F26" s="217"/>
      <c r="G26" s="179"/>
      <c r="H26" s="115"/>
      <c r="I26" s="184"/>
      <c r="J26" s="179"/>
      <c r="K26" s="179"/>
      <c r="L26" s="179"/>
      <c r="M26" s="116"/>
      <c r="N26" s="205"/>
      <c r="O26" s="195"/>
      <c r="P26" s="206"/>
      <c r="Q26" s="193" t="s">
        <v>1388</v>
      </c>
      <c r="R26" s="194"/>
    </row>
    <row r="27" spans="1:18" ht="13.5" customHeight="1">
      <c r="A27" s="370" t="s">
        <v>704</v>
      </c>
      <c r="B27" s="372" t="s">
        <v>714</v>
      </c>
      <c r="C27" s="364" t="s">
        <v>705</v>
      </c>
      <c r="D27" s="364" t="s">
        <v>706</v>
      </c>
      <c r="E27" s="213"/>
      <c r="F27" s="366" t="s">
        <v>1380</v>
      </c>
      <c r="G27" s="367"/>
      <c r="H27" s="367"/>
      <c r="I27" s="367"/>
      <c r="J27" s="367"/>
      <c r="K27" s="367"/>
      <c r="L27" s="368"/>
      <c r="M27" s="369"/>
      <c r="N27" s="348" t="s">
        <v>1384</v>
      </c>
      <c r="O27" s="349"/>
      <c r="P27" s="350"/>
      <c r="Q27" s="353" t="s">
        <v>1385</v>
      </c>
      <c r="R27" s="354"/>
    </row>
    <row r="28" spans="1:18" ht="13.5">
      <c r="A28" s="371"/>
      <c r="B28" s="365"/>
      <c r="C28" s="365"/>
      <c r="D28" s="365"/>
      <c r="E28" s="185"/>
      <c r="F28" s="215" t="s">
        <v>707</v>
      </c>
      <c r="G28" s="172" t="s">
        <v>708</v>
      </c>
      <c r="H28" s="107" t="s">
        <v>709</v>
      </c>
      <c r="I28" s="172" t="s">
        <v>710</v>
      </c>
      <c r="J28" s="172" t="s">
        <v>711</v>
      </c>
      <c r="K28" s="172" t="s">
        <v>712</v>
      </c>
      <c r="L28" s="186" t="s">
        <v>1376</v>
      </c>
      <c r="M28" s="109" t="s">
        <v>713</v>
      </c>
      <c r="N28" s="176" t="s">
        <v>1371</v>
      </c>
      <c r="O28" s="177" t="s">
        <v>1372</v>
      </c>
      <c r="P28" s="178" t="s">
        <v>1373</v>
      </c>
      <c r="Q28" s="191" t="s">
        <v>1386</v>
      </c>
      <c r="R28" s="192"/>
    </row>
    <row r="29" spans="1:18" ht="31.5" customHeight="1">
      <c r="A29" s="199">
        <f>'個人種目申込一覧表'!C23</f>
        <v>0</v>
      </c>
      <c r="B29" s="200">
        <f>'個人種目申込一覧表'!D23</f>
        <v>0</v>
      </c>
      <c r="C29" s="200">
        <f>'個人種目申込一覧表'!E23</f>
        <v>0</v>
      </c>
      <c r="D29" s="200">
        <f>'個人種目申込一覧表'!E24</f>
        <v>0</v>
      </c>
      <c r="E29" s="214">
        <f>'個人種目申込一覧表'!G24</f>
        <v>0</v>
      </c>
      <c r="F29" s="216"/>
      <c r="G29" s="201"/>
      <c r="H29" s="201"/>
      <c r="I29" s="201"/>
      <c r="J29" s="201"/>
      <c r="K29" s="201"/>
      <c r="L29" s="201"/>
      <c r="M29" s="208"/>
      <c r="N29" s="202"/>
      <c r="O29" s="203"/>
      <c r="P29" s="204"/>
      <c r="Q29" s="191" t="s">
        <v>1387</v>
      </c>
      <c r="R29" s="192"/>
    </row>
    <row r="30" spans="1:18" ht="15" customHeight="1" thickBot="1">
      <c r="A30" s="351" t="s">
        <v>1374</v>
      </c>
      <c r="B30" s="351"/>
      <c r="C30" s="351"/>
      <c r="D30" s="351"/>
      <c r="E30" s="351"/>
      <c r="F30" s="211"/>
      <c r="G30" s="197"/>
      <c r="H30" s="196"/>
      <c r="I30" s="198"/>
      <c r="J30" s="197"/>
      <c r="K30" s="197"/>
      <c r="L30" s="197"/>
      <c r="M30" s="212"/>
      <c r="N30" s="205"/>
      <c r="O30" s="195"/>
      <c r="P30" s="206"/>
      <c r="Q30" s="193" t="s">
        <v>1388</v>
      </c>
      <c r="R30" s="194"/>
    </row>
    <row r="31" spans="1:18" ht="13.5" customHeight="1">
      <c r="A31" s="370" t="s">
        <v>704</v>
      </c>
      <c r="B31" s="372" t="s">
        <v>714</v>
      </c>
      <c r="C31" s="364" t="s">
        <v>705</v>
      </c>
      <c r="D31" s="364" t="s">
        <v>706</v>
      </c>
      <c r="E31" s="213"/>
      <c r="F31" s="366" t="s">
        <v>1380</v>
      </c>
      <c r="G31" s="367"/>
      <c r="H31" s="367"/>
      <c r="I31" s="367"/>
      <c r="J31" s="367"/>
      <c r="K31" s="367"/>
      <c r="L31" s="368"/>
      <c r="M31" s="369"/>
      <c r="N31" s="348" t="s">
        <v>1384</v>
      </c>
      <c r="O31" s="349"/>
      <c r="P31" s="350"/>
      <c r="Q31" s="353" t="s">
        <v>1385</v>
      </c>
      <c r="R31" s="354"/>
    </row>
    <row r="32" spans="1:18" ht="13.5">
      <c r="A32" s="371"/>
      <c r="B32" s="365"/>
      <c r="C32" s="365"/>
      <c r="D32" s="365"/>
      <c r="E32" s="185"/>
      <c r="F32" s="215" t="s">
        <v>707</v>
      </c>
      <c r="G32" s="172" t="s">
        <v>708</v>
      </c>
      <c r="H32" s="107" t="s">
        <v>709</v>
      </c>
      <c r="I32" s="172" t="s">
        <v>710</v>
      </c>
      <c r="J32" s="172" t="s">
        <v>711</v>
      </c>
      <c r="K32" s="172" t="s">
        <v>712</v>
      </c>
      <c r="L32" s="186" t="s">
        <v>1376</v>
      </c>
      <c r="M32" s="109" t="s">
        <v>713</v>
      </c>
      <c r="N32" s="176" t="s">
        <v>1371</v>
      </c>
      <c r="O32" s="177" t="s">
        <v>1372</v>
      </c>
      <c r="P32" s="178" t="s">
        <v>1373</v>
      </c>
      <c r="Q32" s="191" t="s">
        <v>1386</v>
      </c>
      <c r="R32" s="192"/>
    </row>
    <row r="33" spans="1:18" ht="31.5" customHeight="1">
      <c r="A33" s="199">
        <f>'個人種目申込一覧表'!C25</f>
        <v>0</v>
      </c>
      <c r="B33" s="200">
        <f>'個人種目申込一覧表'!D25</f>
        <v>0</v>
      </c>
      <c r="C33" s="200">
        <f>'個人種目申込一覧表'!E25</f>
        <v>0</v>
      </c>
      <c r="D33" s="200">
        <f>'個人種目申込一覧表'!E26</f>
        <v>0</v>
      </c>
      <c r="E33" s="214">
        <f>'個人種目申込一覧表'!G26</f>
        <v>0</v>
      </c>
      <c r="F33" s="216"/>
      <c r="G33" s="201"/>
      <c r="H33" s="201"/>
      <c r="I33" s="201"/>
      <c r="J33" s="201"/>
      <c r="K33" s="201"/>
      <c r="L33" s="201"/>
      <c r="M33" s="208"/>
      <c r="N33" s="202"/>
      <c r="O33" s="203"/>
      <c r="P33" s="204"/>
      <c r="Q33" s="191" t="s">
        <v>1387</v>
      </c>
      <c r="R33" s="192"/>
    </row>
    <row r="34" spans="1:18" ht="15" customHeight="1" thickBot="1">
      <c r="A34" s="351" t="s">
        <v>1374</v>
      </c>
      <c r="B34" s="351"/>
      <c r="C34" s="351"/>
      <c r="D34" s="351"/>
      <c r="E34" s="351"/>
      <c r="F34" s="211"/>
      <c r="G34" s="197"/>
      <c r="H34" s="196"/>
      <c r="I34" s="198"/>
      <c r="J34" s="197"/>
      <c r="K34" s="197"/>
      <c r="L34" s="197"/>
      <c r="M34" s="212"/>
      <c r="N34" s="205"/>
      <c r="O34" s="195"/>
      <c r="P34" s="206"/>
      <c r="Q34" s="193" t="s">
        <v>1388</v>
      </c>
      <c r="R34" s="194"/>
    </row>
    <row r="35" spans="1:18" ht="13.5" customHeight="1">
      <c r="A35" s="370" t="s">
        <v>704</v>
      </c>
      <c r="B35" s="372" t="s">
        <v>714</v>
      </c>
      <c r="C35" s="364" t="s">
        <v>705</v>
      </c>
      <c r="D35" s="364" t="s">
        <v>706</v>
      </c>
      <c r="E35" s="213"/>
      <c r="F35" s="366" t="s">
        <v>1380</v>
      </c>
      <c r="G35" s="367"/>
      <c r="H35" s="367"/>
      <c r="I35" s="367"/>
      <c r="J35" s="367"/>
      <c r="K35" s="367"/>
      <c r="L35" s="368"/>
      <c r="M35" s="369"/>
      <c r="N35" s="348" t="s">
        <v>1384</v>
      </c>
      <c r="O35" s="349"/>
      <c r="P35" s="350"/>
      <c r="Q35" s="353" t="s">
        <v>1385</v>
      </c>
      <c r="R35" s="354"/>
    </row>
    <row r="36" spans="1:18" ht="13.5">
      <c r="A36" s="371"/>
      <c r="B36" s="365"/>
      <c r="C36" s="365"/>
      <c r="D36" s="365"/>
      <c r="E36" s="185"/>
      <c r="F36" s="215" t="s">
        <v>707</v>
      </c>
      <c r="G36" s="172" t="s">
        <v>708</v>
      </c>
      <c r="H36" s="107" t="s">
        <v>709</v>
      </c>
      <c r="I36" s="172" t="s">
        <v>710</v>
      </c>
      <c r="J36" s="172" t="s">
        <v>711</v>
      </c>
      <c r="K36" s="172" t="s">
        <v>712</v>
      </c>
      <c r="L36" s="186" t="s">
        <v>1376</v>
      </c>
      <c r="M36" s="109" t="s">
        <v>713</v>
      </c>
      <c r="N36" s="176" t="s">
        <v>1371</v>
      </c>
      <c r="O36" s="177" t="s">
        <v>1372</v>
      </c>
      <c r="P36" s="178" t="s">
        <v>1373</v>
      </c>
      <c r="Q36" s="191" t="s">
        <v>1386</v>
      </c>
      <c r="R36" s="192"/>
    </row>
    <row r="37" spans="1:18" ht="31.5" customHeight="1">
      <c r="A37" s="199">
        <f>'個人種目申込一覧表'!C27</f>
        <v>0</v>
      </c>
      <c r="B37" s="200">
        <f>'個人種目申込一覧表'!D27</f>
        <v>0</v>
      </c>
      <c r="C37" s="200">
        <f>'個人種目申込一覧表'!E27</f>
        <v>0</v>
      </c>
      <c r="D37" s="200">
        <f>'個人種目申込一覧表'!E28</f>
        <v>0</v>
      </c>
      <c r="E37" s="214">
        <f>'個人種目申込一覧表'!G28</f>
        <v>0</v>
      </c>
      <c r="F37" s="216"/>
      <c r="G37" s="201"/>
      <c r="H37" s="201"/>
      <c r="I37" s="201"/>
      <c r="J37" s="201"/>
      <c r="K37" s="201"/>
      <c r="L37" s="201"/>
      <c r="M37" s="208"/>
      <c r="N37" s="202"/>
      <c r="O37" s="203"/>
      <c r="P37" s="204"/>
      <c r="Q37" s="191" t="s">
        <v>1387</v>
      </c>
      <c r="R37" s="192"/>
    </row>
    <row r="38" spans="1:18" ht="15" customHeight="1" thickBot="1">
      <c r="A38" s="351" t="s">
        <v>1374</v>
      </c>
      <c r="B38" s="351"/>
      <c r="C38" s="351"/>
      <c r="D38" s="351"/>
      <c r="E38" s="351"/>
      <c r="F38" s="211"/>
      <c r="G38" s="197"/>
      <c r="H38" s="196"/>
      <c r="I38" s="198"/>
      <c r="J38" s="197"/>
      <c r="K38" s="197"/>
      <c r="L38" s="197"/>
      <c r="M38" s="212"/>
      <c r="N38" s="205"/>
      <c r="O38" s="195"/>
      <c r="P38" s="206"/>
      <c r="Q38" s="193" t="s">
        <v>1388</v>
      </c>
      <c r="R38" s="194"/>
    </row>
    <row r="39" spans="1:18" ht="13.5" customHeight="1">
      <c r="A39" s="370" t="s">
        <v>704</v>
      </c>
      <c r="B39" s="372" t="s">
        <v>714</v>
      </c>
      <c r="C39" s="364" t="s">
        <v>705</v>
      </c>
      <c r="D39" s="364" t="s">
        <v>706</v>
      </c>
      <c r="E39" s="213"/>
      <c r="F39" s="366" t="s">
        <v>1380</v>
      </c>
      <c r="G39" s="367"/>
      <c r="H39" s="367"/>
      <c r="I39" s="367"/>
      <c r="J39" s="367"/>
      <c r="K39" s="367"/>
      <c r="L39" s="368"/>
      <c r="M39" s="369"/>
      <c r="N39" s="348" t="s">
        <v>1384</v>
      </c>
      <c r="O39" s="349"/>
      <c r="P39" s="350"/>
      <c r="Q39" s="353" t="s">
        <v>1385</v>
      </c>
      <c r="R39" s="354"/>
    </row>
    <row r="40" spans="1:18" ht="13.5">
      <c r="A40" s="371"/>
      <c r="B40" s="365"/>
      <c r="C40" s="365"/>
      <c r="D40" s="365"/>
      <c r="E40" s="185"/>
      <c r="F40" s="215" t="s">
        <v>707</v>
      </c>
      <c r="G40" s="172" t="s">
        <v>708</v>
      </c>
      <c r="H40" s="107" t="s">
        <v>709</v>
      </c>
      <c r="I40" s="172" t="s">
        <v>710</v>
      </c>
      <c r="J40" s="172" t="s">
        <v>711</v>
      </c>
      <c r="K40" s="172" t="s">
        <v>712</v>
      </c>
      <c r="L40" s="186" t="s">
        <v>1376</v>
      </c>
      <c r="M40" s="109" t="s">
        <v>713</v>
      </c>
      <c r="N40" s="176" t="s">
        <v>1371</v>
      </c>
      <c r="O40" s="177" t="s">
        <v>1372</v>
      </c>
      <c r="P40" s="178" t="s">
        <v>1373</v>
      </c>
      <c r="Q40" s="191" t="s">
        <v>1386</v>
      </c>
      <c r="R40" s="192"/>
    </row>
    <row r="41" spans="1:18" ht="31.5" customHeight="1">
      <c r="A41" s="199">
        <f>'個人種目申込一覧表'!C29</f>
        <v>0</v>
      </c>
      <c r="B41" s="200">
        <f>'個人種目申込一覧表'!D29</f>
        <v>0</v>
      </c>
      <c r="C41" s="200">
        <f>'個人種目申込一覧表'!E29</f>
        <v>0</v>
      </c>
      <c r="D41" s="200">
        <f>'個人種目申込一覧表'!E30</f>
        <v>0</v>
      </c>
      <c r="E41" s="214">
        <f>'個人種目申込一覧表'!G30</f>
        <v>0</v>
      </c>
      <c r="F41" s="216"/>
      <c r="G41" s="201"/>
      <c r="H41" s="201"/>
      <c r="I41" s="201"/>
      <c r="J41" s="201"/>
      <c r="K41" s="201"/>
      <c r="L41" s="201"/>
      <c r="M41" s="208"/>
      <c r="N41" s="202"/>
      <c r="O41" s="203"/>
      <c r="P41" s="204"/>
      <c r="Q41" s="191" t="s">
        <v>1387</v>
      </c>
      <c r="R41" s="192"/>
    </row>
    <row r="42" spans="1:18" ht="15" customHeight="1" thickBot="1">
      <c r="A42" s="351" t="s">
        <v>1374</v>
      </c>
      <c r="B42" s="351"/>
      <c r="C42" s="351"/>
      <c r="D42" s="351"/>
      <c r="E42" s="351"/>
      <c r="F42" s="217"/>
      <c r="G42" s="179"/>
      <c r="H42" s="115"/>
      <c r="I42" s="184"/>
      <c r="J42" s="179"/>
      <c r="K42" s="179"/>
      <c r="L42" s="179"/>
      <c r="M42" s="116"/>
      <c r="N42" s="205"/>
      <c r="O42" s="195"/>
      <c r="P42" s="206"/>
      <c r="Q42" s="193" t="s">
        <v>1388</v>
      </c>
      <c r="R42" s="194"/>
    </row>
    <row r="43" spans="1:18" ht="13.5" customHeight="1">
      <c r="A43" s="370" t="s">
        <v>704</v>
      </c>
      <c r="B43" s="372" t="s">
        <v>714</v>
      </c>
      <c r="C43" s="364" t="s">
        <v>705</v>
      </c>
      <c r="D43" s="364" t="s">
        <v>706</v>
      </c>
      <c r="E43" s="213"/>
      <c r="F43" s="366" t="s">
        <v>1380</v>
      </c>
      <c r="G43" s="367"/>
      <c r="H43" s="367"/>
      <c r="I43" s="367"/>
      <c r="J43" s="367"/>
      <c r="K43" s="367"/>
      <c r="L43" s="368"/>
      <c r="M43" s="369"/>
      <c r="N43" s="348" t="s">
        <v>1384</v>
      </c>
      <c r="O43" s="349"/>
      <c r="P43" s="350"/>
      <c r="Q43" s="353" t="s">
        <v>1385</v>
      </c>
      <c r="R43" s="354"/>
    </row>
    <row r="44" spans="1:18" ht="13.5">
      <c r="A44" s="371"/>
      <c r="B44" s="365"/>
      <c r="C44" s="365"/>
      <c r="D44" s="365"/>
      <c r="E44" s="185"/>
      <c r="F44" s="215" t="s">
        <v>707</v>
      </c>
      <c r="G44" s="172" t="s">
        <v>708</v>
      </c>
      <c r="H44" s="107" t="s">
        <v>709</v>
      </c>
      <c r="I44" s="172" t="s">
        <v>710</v>
      </c>
      <c r="J44" s="172" t="s">
        <v>711</v>
      </c>
      <c r="K44" s="172" t="s">
        <v>712</v>
      </c>
      <c r="L44" s="186" t="s">
        <v>1376</v>
      </c>
      <c r="M44" s="109" t="s">
        <v>713</v>
      </c>
      <c r="N44" s="176" t="s">
        <v>1371</v>
      </c>
      <c r="O44" s="177" t="s">
        <v>1372</v>
      </c>
      <c r="P44" s="178" t="s">
        <v>1373</v>
      </c>
      <c r="Q44" s="191" t="s">
        <v>1386</v>
      </c>
      <c r="R44" s="192"/>
    </row>
    <row r="45" spans="1:18" ht="31.5" customHeight="1">
      <c r="A45" s="199">
        <f>'個人種目申込一覧表'!C31</f>
        <v>0</v>
      </c>
      <c r="B45" s="200">
        <f>'個人種目申込一覧表'!D31</f>
        <v>0</v>
      </c>
      <c r="C45" s="200">
        <f>'個人種目申込一覧表'!E31</f>
        <v>0</v>
      </c>
      <c r="D45" s="200">
        <f>'個人種目申込一覧表'!E32</f>
        <v>0</v>
      </c>
      <c r="E45" s="214">
        <f>'個人種目申込一覧表'!G32</f>
        <v>0</v>
      </c>
      <c r="F45" s="216"/>
      <c r="G45" s="201"/>
      <c r="H45" s="201"/>
      <c r="I45" s="201"/>
      <c r="J45" s="201"/>
      <c r="K45" s="201"/>
      <c r="L45" s="201"/>
      <c r="M45" s="208"/>
      <c r="N45" s="202"/>
      <c r="O45" s="203"/>
      <c r="P45" s="204"/>
      <c r="Q45" s="191" t="s">
        <v>1387</v>
      </c>
      <c r="R45" s="192"/>
    </row>
    <row r="46" spans="1:18" ht="15" customHeight="1" thickBot="1">
      <c r="A46" s="351" t="s">
        <v>1374</v>
      </c>
      <c r="B46" s="351"/>
      <c r="C46" s="351"/>
      <c r="D46" s="351"/>
      <c r="E46" s="351"/>
      <c r="F46" s="217"/>
      <c r="G46" s="179"/>
      <c r="H46" s="115"/>
      <c r="I46" s="184"/>
      <c r="J46" s="179"/>
      <c r="K46" s="179"/>
      <c r="L46" s="179"/>
      <c r="M46" s="116"/>
      <c r="N46" s="205"/>
      <c r="O46" s="195"/>
      <c r="P46" s="206"/>
      <c r="Q46" s="193" t="s">
        <v>1388</v>
      </c>
      <c r="R46" s="194"/>
    </row>
    <row r="47" spans="1:18" ht="13.5" customHeight="1">
      <c r="A47" s="370" t="s">
        <v>704</v>
      </c>
      <c r="B47" s="372" t="s">
        <v>714</v>
      </c>
      <c r="C47" s="364" t="s">
        <v>705</v>
      </c>
      <c r="D47" s="364" t="s">
        <v>706</v>
      </c>
      <c r="E47" s="213"/>
      <c r="F47" s="366" t="s">
        <v>1380</v>
      </c>
      <c r="G47" s="367"/>
      <c r="H47" s="367"/>
      <c r="I47" s="367"/>
      <c r="J47" s="367"/>
      <c r="K47" s="367"/>
      <c r="L47" s="368"/>
      <c r="M47" s="369"/>
      <c r="N47" s="348" t="s">
        <v>1384</v>
      </c>
      <c r="O47" s="349"/>
      <c r="P47" s="350"/>
      <c r="Q47" s="353" t="s">
        <v>1385</v>
      </c>
      <c r="R47" s="354"/>
    </row>
    <row r="48" spans="1:18" ht="13.5">
      <c r="A48" s="371"/>
      <c r="B48" s="365"/>
      <c r="C48" s="365"/>
      <c r="D48" s="365"/>
      <c r="E48" s="185"/>
      <c r="F48" s="215" t="s">
        <v>707</v>
      </c>
      <c r="G48" s="172" t="s">
        <v>708</v>
      </c>
      <c r="H48" s="107" t="s">
        <v>709</v>
      </c>
      <c r="I48" s="172" t="s">
        <v>710</v>
      </c>
      <c r="J48" s="172" t="s">
        <v>711</v>
      </c>
      <c r="K48" s="172" t="s">
        <v>712</v>
      </c>
      <c r="L48" s="186" t="s">
        <v>1376</v>
      </c>
      <c r="M48" s="109" t="s">
        <v>713</v>
      </c>
      <c r="N48" s="176" t="s">
        <v>1371</v>
      </c>
      <c r="O48" s="177" t="s">
        <v>1372</v>
      </c>
      <c r="P48" s="178" t="s">
        <v>1373</v>
      </c>
      <c r="Q48" s="191" t="s">
        <v>1386</v>
      </c>
      <c r="R48" s="192"/>
    </row>
    <row r="49" spans="1:18" ht="31.5" customHeight="1">
      <c r="A49" s="199">
        <f>'個人種目申込一覧表'!C33</f>
        <v>0</v>
      </c>
      <c r="B49" s="200">
        <f>'個人種目申込一覧表'!D33</f>
        <v>0</v>
      </c>
      <c r="C49" s="200">
        <f>'個人種目申込一覧表'!E33</f>
        <v>0</v>
      </c>
      <c r="D49" s="200">
        <f>'個人種目申込一覧表'!E34</f>
        <v>0</v>
      </c>
      <c r="E49" s="214">
        <f>'個人種目申込一覧表'!G34</f>
        <v>0</v>
      </c>
      <c r="F49" s="216"/>
      <c r="G49" s="201"/>
      <c r="H49" s="201"/>
      <c r="I49" s="201"/>
      <c r="J49" s="201"/>
      <c r="K49" s="201"/>
      <c r="L49" s="201"/>
      <c r="M49" s="208"/>
      <c r="N49" s="202"/>
      <c r="O49" s="203"/>
      <c r="P49" s="204"/>
      <c r="Q49" s="191" t="s">
        <v>1387</v>
      </c>
      <c r="R49" s="192"/>
    </row>
    <row r="50" spans="1:18" ht="15" customHeight="1" thickBot="1">
      <c r="A50" s="351" t="s">
        <v>1374</v>
      </c>
      <c r="B50" s="351"/>
      <c r="C50" s="351"/>
      <c r="D50" s="351"/>
      <c r="E50" s="352"/>
      <c r="F50" s="217"/>
      <c r="G50" s="179"/>
      <c r="H50" s="115"/>
      <c r="I50" s="184"/>
      <c r="J50" s="179"/>
      <c r="K50" s="179"/>
      <c r="L50" s="179"/>
      <c r="M50" s="116"/>
      <c r="N50" s="205"/>
      <c r="O50" s="195"/>
      <c r="P50" s="206"/>
      <c r="Q50" s="193" t="s">
        <v>1388</v>
      </c>
      <c r="R50" s="194"/>
    </row>
    <row r="51" spans="1:18" ht="13.5" customHeight="1">
      <c r="A51" s="370" t="s">
        <v>704</v>
      </c>
      <c r="B51" s="372" t="s">
        <v>714</v>
      </c>
      <c r="C51" s="364" t="s">
        <v>705</v>
      </c>
      <c r="D51" s="364" t="s">
        <v>706</v>
      </c>
      <c r="E51" s="213"/>
      <c r="F51" s="366" t="s">
        <v>1380</v>
      </c>
      <c r="G51" s="367"/>
      <c r="H51" s="367"/>
      <c r="I51" s="367"/>
      <c r="J51" s="367"/>
      <c r="K51" s="367"/>
      <c r="L51" s="368"/>
      <c r="M51" s="369"/>
      <c r="N51" s="348" t="s">
        <v>1384</v>
      </c>
      <c r="O51" s="349"/>
      <c r="P51" s="350"/>
      <c r="Q51" s="353" t="s">
        <v>1385</v>
      </c>
      <c r="R51" s="354"/>
    </row>
    <row r="52" spans="1:18" ht="13.5">
      <c r="A52" s="371"/>
      <c r="B52" s="365"/>
      <c r="C52" s="365"/>
      <c r="D52" s="365"/>
      <c r="E52" s="185"/>
      <c r="F52" s="215" t="s">
        <v>707</v>
      </c>
      <c r="G52" s="172" t="s">
        <v>708</v>
      </c>
      <c r="H52" s="107" t="s">
        <v>709</v>
      </c>
      <c r="I52" s="172" t="s">
        <v>710</v>
      </c>
      <c r="J52" s="172" t="s">
        <v>711</v>
      </c>
      <c r="K52" s="172" t="s">
        <v>712</v>
      </c>
      <c r="L52" s="186" t="s">
        <v>1376</v>
      </c>
      <c r="M52" s="109" t="s">
        <v>713</v>
      </c>
      <c r="N52" s="176" t="s">
        <v>1371</v>
      </c>
      <c r="O52" s="177" t="s">
        <v>1372</v>
      </c>
      <c r="P52" s="178" t="s">
        <v>1373</v>
      </c>
      <c r="Q52" s="191" t="s">
        <v>1386</v>
      </c>
      <c r="R52" s="192"/>
    </row>
    <row r="53" spans="1:18" ht="31.5" customHeight="1">
      <c r="A53" s="199">
        <f>'個人種目申込一覧表'!C35</f>
        <v>0</v>
      </c>
      <c r="B53" s="200">
        <f>'個人種目申込一覧表'!D35</f>
        <v>0</v>
      </c>
      <c r="C53" s="200">
        <f>'個人種目申込一覧表'!E35</f>
        <v>0</v>
      </c>
      <c r="D53" s="200">
        <f>'個人種目申込一覧表'!E36</f>
        <v>0</v>
      </c>
      <c r="E53" s="214">
        <f>'個人種目申込一覧表'!G36</f>
        <v>0</v>
      </c>
      <c r="F53" s="216"/>
      <c r="G53" s="201"/>
      <c r="H53" s="201"/>
      <c r="I53" s="201"/>
      <c r="J53" s="201"/>
      <c r="K53" s="201"/>
      <c r="L53" s="201"/>
      <c r="M53" s="208"/>
      <c r="N53" s="202"/>
      <c r="O53" s="203"/>
      <c r="P53" s="204"/>
      <c r="Q53" s="191" t="s">
        <v>1387</v>
      </c>
      <c r="R53" s="192"/>
    </row>
    <row r="54" spans="1:18" ht="15" customHeight="1" thickBot="1">
      <c r="A54" s="351" t="s">
        <v>1374</v>
      </c>
      <c r="B54" s="351"/>
      <c r="C54" s="351"/>
      <c r="D54" s="351"/>
      <c r="E54" s="352"/>
      <c r="F54" s="217"/>
      <c r="G54" s="179"/>
      <c r="H54" s="115"/>
      <c r="I54" s="184"/>
      <c r="J54" s="179"/>
      <c r="K54" s="179"/>
      <c r="L54" s="179"/>
      <c r="M54" s="116"/>
      <c r="N54" s="205"/>
      <c r="O54" s="195"/>
      <c r="P54" s="206"/>
      <c r="Q54" s="193" t="s">
        <v>1388</v>
      </c>
      <c r="R54" s="194"/>
    </row>
  </sheetData>
  <sheetProtection/>
  <mergeCells count="98">
    <mergeCell ref="A51:A52"/>
    <mergeCell ref="B51:B52"/>
    <mergeCell ref="C51:C52"/>
    <mergeCell ref="D51:D52"/>
    <mergeCell ref="F51:M51"/>
    <mergeCell ref="A43:A44"/>
    <mergeCell ref="B43:B44"/>
    <mergeCell ref="C43:C44"/>
    <mergeCell ref="D43:D44"/>
    <mergeCell ref="F43:M43"/>
    <mergeCell ref="A47:A48"/>
    <mergeCell ref="B47:B48"/>
    <mergeCell ref="C47:C48"/>
    <mergeCell ref="D47:D48"/>
    <mergeCell ref="F47:M47"/>
    <mergeCell ref="A35:A36"/>
    <mergeCell ref="B35:B36"/>
    <mergeCell ref="C35:C36"/>
    <mergeCell ref="D35:D36"/>
    <mergeCell ref="F35:M35"/>
    <mergeCell ref="A39:A40"/>
    <mergeCell ref="B39:B40"/>
    <mergeCell ref="C39:C40"/>
    <mergeCell ref="D39:D40"/>
    <mergeCell ref="F39:M39"/>
    <mergeCell ref="A27:A28"/>
    <mergeCell ref="B27:B28"/>
    <mergeCell ref="C27:C28"/>
    <mergeCell ref="D27:D28"/>
    <mergeCell ref="F27:M27"/>
    <mergeCell ref="A31:A32"/>
    <mergeCell ref="B31:B32"/>
    <mergeCell ref="C31:C32"/>
    <mergeCell ref="D31:D32"/>
    <mergeCell ref="F31:M31"/>
    <mergeCell ref="A19:A20"/>
    <mergeCell ref="B19:B20"/>
    <mergeCell ref="C19:C20"/>
    <mergeCell ref="D19:D20"/>
    <mergeCell ref="F19:M19"/>
    <mergeCell ref="F23:M23"/>
    <mergeCell ref="C6:C7"/>
    <mergeCell ref="D6:D7"/>
    <mergeCell ref="F6:M6"/>
    <mergeCell ref="A15:A16"/>
    <mergeCell ref="B15:B16"/>
    <mergeCell ref="C11:C12"/>
    <mergeCell ref="D11:D12"/>
    <mergeCell ref="A23:A24"/>
    <mergeCell ref="B23:B24"/>
    <mergeCell ref="C23:C24"/>
    <mergeCell ref="D23:D24"/>
    <mergeCell ref="Q6:R6"/>
    <mergeCell ref="A14:D14"/>
    <mergeCell ref="A18:D18"/>
    <mergeCell ref="A22:D22"/>
    <mergeCell ref="N39:P39"/>
    <mergeCell ref="A6:A7"/>
    <mergeCell ref="B6:B7"/>
    <mergeCell ref="C15:C16"/>
    <mergeCell ref="D15:D16"/>
    <mergeCell ref="F15:M15"/>
    <mergeCell ref="Q35:R35"/>
    <mergeCell ref="Q39:R39"/>
    <mergeCell ref="Q43:R43"/>
    <mergeCell ref="N11:P11"/>
    <mergeCell ref="N15:P15"/>
    <mergeCell ref="N19:P19"/>
    <mergeCell ref="N23:P23"/>
    <mergeCell ref="N27:P27"/>
    <mergeCell ref="N31:P31"/>
    <mergeCell ref="N35:P35"/>
    <mergeCell ref="Q11:R11"/>
    <mergeCell ref="Q15:R15"/>
    <mergeCell ref="Q19:R19"/>
    <mergeCell ref="Q23:R23"/>
    <mergeCell ref="Q27:R27"/>
    <mergeCell ref="Q31:R31"/>
    <mergeCell ref="Q47:R47"/>
    <mergeCell ref="Q51:R51"/>
    <mergeCell ref="A26:E26"/>
    <mergeCell ref="A30:E30"/>
    <mergeCell ref="A34:E34"/>
    <mergeCell ref="E6:E7"/>
    <mergeCell ref="A9:E9"/>
    <mergeCell ref="A38:E38"/>
    <mergeCell ref="A46:E46"/>
    <mergeCell ref="A42:E42"/>
    <mergeCell ref="A4:L4"/>
    <mergeCell ref="N43:P43"/>
    <mergeCell ref="N47:P47"/>
    <mergeCell ref="N51:P51"/>
    <mergeCell ref="A50:E50"/>
    <mergeCell ref="A54:E54"/>
    <mergeCell ref="N6:P6"/>
    <mergeCell ref="F11:M11"/>
    <mergeCell ref="A11:A12"/>
    <mergeCell ref="B11:B12"/>
  </mergeCells>
  <dataValidations count="4">
    <dataValidation allowBlank="1" showInputMessage="1" showErrorMessage="1" imeMode="hiragana" sqref="C53 C10 C8 C41 C37 C33 C29 C25 C21 C17 C13 C45 C49"/>
    <dataValidation allowBlank="1" showInputMessage="1" showErrorMessage="1" imeMode="halfAlpha" sqref="F13:P14 B10 B17 B21 B25 B29 B33 B37 B41 B45 B49 F49:P50 F21:P22 B8 F37:P38 F25:P26 F53:P54 F29:P30 F33:P34 F17:P18 F45:P46 B13 B53 F41:P42 F8:P10"/>
    <dataValidation type="list" allowBlank="1" showInputMessage="1" showErrorMessage="1" sqref="A53 A10 A8 A41 A37 A33 A29 A25 A21 A17 A13 A45 A49">
      <formula1>"男子,女子"</formula1>
    </dataValidation>
    <dataValidation allowBlank="1" showInputMessage="1" showErrorMessage="1" imeMode="halfKatakana" sqref="D49:E49 D10:E10 D8:E8 D37:E37 D33:E33 D29:E29 D25:E25 D21:E21 D17:E17 D13:E13 D45:E45 D41:E41 D53:E53"/>
  </dataValidations>
  <printOptions/>
  <pageMargins left="0.7086614173228347" right="0.7086614173228347" top="0.5118110236220472" bottom="3.4645669291338583" header="0.31496062992125984" footer="0.31496062992125984"/>
  <pageSetup horizontalDpi="600" verticalDpi="600" orientation="landscape" paperSize="9" scale="62" r:id="rId1"/>
  <rowBreaks count="1" manualBreakCount="1">
    <brk id="30" max="255" man="1"/>
  </rowBreaks>
</worksheet>
</file>

<file path=xl/worksheets/sheet4.xml><?xml version="1.0" encoding="utf-8"?>
<worksheet xmlns="http://schemas.openxmlformats.org/spreadsheetml/2006/main" xmlns:r="http://schemas.openxmlformats.org/officeDocument/2006/relationships">
  <sheetPr>
    <tabColor indexed="10"/>
  </sheetPr>
  <dimension ref="A1:J198"/>
  <sheetViews>
    <sheetView zoomScalePageLayoutView="0" workbookViewId="0" topLeftCell="A1">
      <selection activeCell="G17" sqref="G17"/>
    </sheetView>
  </sheetViews>
  <sheetFormatPr defaultColWidth="9.140625" defaultRowHeight="15"/>
  <cols>
    <col min="1" max="1" width="9.8515625" style="0" bestFit="1" customWidth="1"/>
    <col min="2" max="2" width="25.421875" style="0" bestFit="1" customWidth="1"/>
    <col min="3" max="4" width="11.421875" style="0" bestFit="1" customWidth="1"/>
    <col min="5" max="6" width="7.140625" style="0" bestFit="1" customWidth="1"/>
    <col min="7" max="7" width="9.421875" style="33" bestFit="1" customWidth="1"/>
    <col min="8" max="8" width="26.8515625" style="0" bestFit="1" customWidth="1"/>
    <col min="9" max="9" width="13.8515625" style="0" bestFit="1" customWidth="1"/>
  </cols>
  <sheetData>
    <row r="1" spans="1:9" ht="13.5">
      <c r="A1" s="29" t="s">
        <v>74</v>
      </c>
      <c r="B1" s="29" t="s">
        <v>75</v>
      </c>
      <c r="C1" s="29" t="s">
        <v>76</v>
      </c>
      <c r="D1" s="29" t="s">
        <v>635</v>
      </c>
      <c r="E1" s="29" t="s">
        <v>77</v>
      </c>
      <c r="F1" s="29" t="s">
        <v>78</v>
      </c>
      <c r="G1" s="30" t="s">
        <v>79</v>
      </c>
      <c r="H1" s="29" t="s">
        <v>80</v>
      </c>
      <c r="I1" s="29" t="s">
        <v>81</v>
      </c>
    </row>
    <row r="2" spans="1:10" ht="13.5">
      <c r="A2">
        <v>1</v>
      </c>
      <c r="B2" s="31" t="s">
        <v>82</v>
      </c>
      <c r="C2" s="32" t="s">
        <v>83</v>
      </c>
      <c r="D2" s="32" t="s">
        <v>731</v>
      </c>
      <c r="E2" t="s">
        <v>84</v>
      </c>
      <c r="F2" t="s">
        <v>85</v>
      </c>
      <c r="G2" s="32" t="s">
        <v>732</v>
      </c>
      <c r="H2" s="31" t="s">
        <v>86</v>
      </c>
      <c r="I2" t="s">
        <v>733</v>
      </c>
      <c r="J2">
        <v>1</v>
      </c>
    </row>
    <row r="3" spans="1:10" ht="13.5">
      <c r="A3">
        <v>2</v>
      </c>
      <c r="B3" s="31" t="s">
        <v>87</v>
      </c>
      <c r="C3" s="32" t="s">
        <v>88</v>
      </c>
      <c r="D3" s="32" t="s">
        <v>734</v>
      </c>
      <c r="E3" t="s">
        <v>84</v>
      </c>
      <c r="F3" t="s">
        <v>85</v>
      </c>
      <c r="G3" s="32" t="s">
        <v>735</v>
      </c>
      <c r="H3" s="31" t="s">
        <v>89</v>
      </c>
      <c r="I3" t="s">
        <v>736</v>
      </c>
      <c r="J3">
        <v>2</v>
      </c>
    </row>
    <row r="4" spans="1:10" ht="13.5">
      <c r="A4">
        <v>3</v>
      </c>
      <c r="B4" s="31" t="s">
        <v>90</v>
      </c>
      <c r="C4" s="32" t="s">
        <v>91</v>
      </c>
      <c r="D4" s="32" t="s">
        <v>737</v>
      </c>
      <c r="E4" t="s">
        <v>84</v>
      </c>
      <c r="F4" t="s">
        <v>85</v>
      </c>
      <c r="G4" s="32" t="s">
        <v>738</v>
      </c>
      <c r="H4" s="31" t="s">
        <v>92</v>
      </c>
      <c r="I4" t="s">
        <v>739</v>
      </c>
      <c r="J4">
        <v>3</v>
      </c>
    </row>
    <row r="5" spans="1:10" ht="13.5">
      <c r="A5">
        <v>5</v>
      </c>
      <c r="B5" s="31" t="s">
        <v>681</v>
      </c>
      <c r="C5" s="32" t="s">
        <v>682</v>
      </c>
      <c r="D5" s="32" t="s">
        <v>740</v>
      </c>
      <c r="E5" t="s">
        <v>84</v>
      </c>
      <c r="F5" t="s">
        <v>85</v>
      </c>
      <c r="G5" s="32" t="s">
        <v>741</v>
      </c>
      <c r="H5" s="31" t="s">
        <v>93</v>
      </c>
      <c r="I5" t="s">
        <v>742</v>
      </c>
      <c r="J5">
        <v>5</v>
      </c>
    </row>
    <row r="6" spans="1:10" ht="13.5">
      <c r="A6">
        <v>6</v>
      </c>
      <c r="B6" s="31" t="s">
        <v>94</v>
      </c>
      <c r="C6" s="32" t="s">
        <v>95</v>
      </c>
      <c r="D6" s="32" t="s">
        <v>743</v>
      </c>
      <c r="E6" t="s">
        <v>84</v>
      </c>
      <c r="F6" t="s">
        <v>85</v>
      </c>
      <c r="G6" s="32" t="s">
        <v>744</v>
      </c>
      <c r="H6" s="31" t="s">
        <v>96</v>
      </c>
      <c r="I6" t="s">
        <v>745</v>
      </c>
      <c r="J6">
        <v>6</v>
      </c>
    </row>
    <row r="7" spans="1:10" ht="13.5">
      <c r="A7">
        <v>7</v>
      </c>
      <c r="B7" s="31" t="s">
        <v>97</v>
      </c>
      <c r="C7" s="32" t="s">
        <v>98</v>
      </c>
      <c r="D7" s="32" t="s">
        <v>746</v>
      </c>
      <c r="E7" t="s">
        <v>84</v>
      </c>
      <c r="F7" t="s">
        <v>85</v>
      </c>
      <c r="G7" s="32" t="s">
        <v>747</v>
      </c>
      <c r="H7" s="31" t="s">
        <v>99</v>
      </c>
      <c r="I7" t="s">
        <v>748</v>
      </c>
      <c r="J7">
        <v>7</v>
      </c>
    </row>
    <row r="8" spans="1:10" ht="13.5">
      <c r="A8">
        <v>8</v>
      </c>
      <c r="B8" s="31" t="s">
        <v>100</v>
      </c>
      <c r="C8" s="32" t="s">
        <v>101</v>
      </c>
      <c r="D8" s="32" t="s">
        <v>749</v>
      </c>
      <c r="E8" t="s">
        <v>84</v>
      </c>
      <c r="F8" t="s">
        <v>85</v>
      </c>
      <c r="G8" s="32" t="s">
        <v>750</v>
      </c>
      <c r="H8" s="31" t="s">
        <v>102</v>
      </c>
      <c r="I8" t="s">
        <v>751</v>
      </c>
      <c r="J8">
        <v>8</v>
      </c>
    </row>
    <row r="9" spans="1:10" ht="13.5">
      <c r="A9">
        <v>9</v>
      </c>
      <c r="B9" s="31" t="s">
        <v>103</v>
      </c>
      <c r="C9" s="32" t="s">
        <v>104</v>
      </c>
      <c r="D9" s="32" t="s">
        <v>752</v>
      </c>
      <c r="E9" t="s">
        <v>84</v>
      </c>
      <c r="F9" t="s">
        <v>85</v>
      </c>
      <c r="G9" s="32" t="s">
        <v>753</v>
      </c>
      <c r="H9" s="31" t="s">
        <v>105</v>
      </c>
      <c r="I9" t="s">
        <v>754</v>
      </c>
      <c r="J9">
        <v>9</v>
      </c>
    </row>
    <row r="10" spans="1:10" ht="13.5">
      <c r="A10">
        <v>10</v>
      </c>
      <c r="B10" s="31" t="s">
        <v>106</v>
      </c>
      <c r="C10" s="32" t="s">
        <v>107</v>
      </c>
      <c r="D10" s="32" t="s">
        <v>755</v>
      </c>
      <c r="E10" t="s">
        <v>84</v>
      </c>
      <c r="F10" t="s">
        <v>85</v>
      </c>
      <c r="G10" s="32" t="s">
        <v>756</v>
      </c>
      <c r="H10" s="31" t="s">
        <v>108</v>
      </c>
      <c r="I10" t="s">
        <v>757</v>
      </c>
      <c r="J10">
        <v>10</v>
      </c>
    </row>
    <row r="11" spans="1:10" ht="13.5">
      <c r="A11">
        <v>11</v>
      </c>
      <c r="B11" s="31" t="s">
        <v>109</v>
      </c>
      <c r="C11" s="32" t="s">
        <v>110</v>
      </c>
      <c r="D11" s="32" t="s">
        <v>758</v>
      </c>
      <c r="E11" t="s">
        <v>84</v>
      </c>
      <c r="F11" t="s">
        <v>85</v>
      </c>
      <c r="G11" s="32" t="s">
        <v>759</v>
      </c>
      <c r="H11" s="31" t="s">
        <v>111</v>
      </c>
      <c r="I11" t="s">
        <v>760</v>
      </c>
      <c r="J11">
        <v>11</v>
      </c>
    </row>
    <row r="12" spans="1:10" ht="13.5">
      <c r="A12">
        <v>12</v>
      </c>
      <c r="B12" s="31" t="s">
        <v>112</v>
      </c>
      <c r="C12" s="32" t="s">
        <v>113</v>
      </c>
      <c r="D12" s="32" t="s">
        <v>761</v>
      </c>
      <c r="E12" t="s">
        <v>84</v>
      </c>
      <c r="F12" t="s">
        <v>85</v>
      </c>
      <c r="G12" s="32" t="s">
        <v>762</v>
      </c>
      <c r="H12" s="31" t="s">
        <v>114</v>
      </c>
      <c r="I12" t="s">
        <v>763</v>
      </c>
      <c r="J12">
        <v>12</v>
      </c>
    </row>
    <row r="13" spans="1:10" ht="13.5">
      <c r="A13">
        <v>13</v>
      </c>
      <c r="B13" s="31" t="s">
        <v>115</v>
      </c>
      <c r="C13" s="32" t="s">
        <v>116</v>
      </c>
      <c r="D13" s="32" t="s">
        <v>764</v>
      </c>
      <c r="E13" t="s">
        <v>84</v>
      </c>
      <c r="F13" t="s">
        <v>85</v>
      </c>
      <c r="G13" s="32" t="s">
        <v>765</v>
      </c>
      <c r="H13" s="31" t="s">
        <v>117</v>
      </c>
      <c r="I13" t="s">
        <v>766</v>
      </c>
      <c r="J13">
        <v>13</v>
      </c>
    </row>
    <row r="14" spans="1:10" ht="13.5">
      <c r="A14">
        <v>14</v>
      </c>
      <c r="B14" s="31" t="s">
        <v>118</v>
      </c>
      <c r="C14" s="32" t="s">
        <v>119</v>
      </c>
      <c r="D14" s="32" t="s">
        <v>767</v>
      </c>
      <c r="E14" t="s">
        <v>84</v>
      </c>
      <c r="F14" t="s">
        <v>85</v>
      </c>
      <c r="G14" s="32" t="s">
        <v>768</v>
      </c>
      <c r="H14" s="31" t="s">
        <v>683</v>
      </c>
      <c r="I14" t="s">
        <v>769</v>
      </c>
      <c r="J14">
        <v>14</v>
      </c>
    </row>
    <row r="15" spans="1:10" ht="13.5">
      <c r="A15">
        <v>15</v>
      </c>
      <c r="B15" s="31" t="s">
        <v>120</v>
      </c>
      <c r="C15" s="32" t="s">
        <v>121</v>
      </c>
      <c r="D15" s="32" t="s">
        <v>770</v>
      </c>
      <c r="E15" t="s">
        <v>84</v>
      </c>
      <c r="F15" t="s">
        <v>122</v>
      </c>
      <c r="G15" s="32" t="s">
        <v>771</v>
      </c>
      <c r="H15" s="31" t="s">
        <v>123</v>
      </c>
      <c r="I15" t="s">
        <v>772</v>
      </c>
      <c r="J15">
        <v>15</v>
      </c>
    </row>
    <row r="16" spans="1:10" ht="13.5">
      <c r="A16">
        <v>16</v>
      </c>
      <c r="B16" s="31" t="s">
        <v>124</v>
      </c>
      <c r="C16" s="32" t="s">
        <v>125</v>
      </c>
      <c r="D16" s="32" t="s">
        <v>773</v>
      </c>
      <c r="E16" t="s">
        <v>84</v>
      </c>
      <c r="F16" t="s">
        <v>85</v>
      </c>
      <c r="G16" s="32" t="s">
        <v>774</v>
      </c>
      <c r="H16" s="31" t="s">
        <v>126</v>
      </c>
      <c r="I16" t="s">
        <v>775</v>
      </c>
      <c r="J16">
        <v>16</v>
      </c>
    </row>
    <row r="17" spans="1:10" ht="13.5">
      <c r="A17">
        <v>17</v>
      </c>
      <c r="B17" s="31" t="s">
        <v>127</v>
      </c>
      <c r="C17" s="32" t="s">
        <v>128</v>
      </c>
      <c r="D17" s="32" t="s">
        <v>776</v>
      </c>
      <c r="E17" t="s">
        <v>84</v>
      </c>
      <c r="F17" t="s">
        <v>85</v>
      </c>
      <c r="G17" s="32" t="s">
        <v>777</v>
      </c>
      <c r="H17" s="31" t="s">
        <v>129</v>
      </c>
      <c r="I17" t="s">
        <v>778</v>
      </c>
      <c r="J17">
        <v>17</v>
      </c>
    </row>
    <row r="18" spans="1:10" ht="13.5">
      <c r="A18">
        <v>18</v>
      </c>
      <c r="B18" s="31" t="s">
        <v>130</v>
      </c>
      <c r="C18" s="32" t="s">
        <v>131</v>
      </c>
      <c r="D18" s="32" t="s">
        <v>779</v>
      </c>
      <c r="E18" t="s">
        <v>84</v>
      </c>
      <c r="F18" t="s">
        <v>85</v>
      </c>
      <c r="G18" s="32" t="s">
        <v>780</v>
      </c>
      <c r="H18" s="31" t="s">
        <v>132</v>
      </c>
      <c r="I18" t="s">
        <v>781</v>
      </c>
      <c r="J18">
        <v>18</v>
      </c>
    </row>
    <row r="19" spans="1:10" ht="13.5">
      <c r="A19">
        <v>19</v>
      </c>
      <c r="B19" s="31" t="s">
        <v>782</v>
      </c>
      <c r="C19" s="32" t="s">
        <v>133</v>
      </c>
      <c r="D19" s="32" t="s">
        <v>783</v>
      </c>
      <c r="E19" t="s">
        <v>84</v>
      </c>
      <c r="F19" t="s">
        <v>85</v>
      </c>
      <c r="G19" s="32" t="s">
        <v>784</v>
      </c>
      <c r="H19" s="31" t="s">
        <v>134</v>
      </c>
      <c r="I19" t="s">
        <v>785</v>
      </c>
      <c r="J19">
        <v>19</v>
      </c>
    </row>
    <row r="20" spans="1:10" ht="13.5">
      <c r="A20">
        <v>20</v>
      </c>
      <c r="B20" s="31" t="s">
        <v>135</v>
      </c>
      <c r="C20" s="32" t="s">
        <v>136</v>
      </c>
      <c r="D20" s="32" t="s">
        <v>786</v>
      </c>
      <c r="E20" t="s">
        <v>84</v>
      </c>
      <c r="F20" t="s">
        <v>122</v>
      </c>
      <c r="G20" s="32" t="s">
        <v>787</v>
      </c>
      <c r="H20" s="31" t="s">
        <v>137</v>
      </c>
      <c r="I20" t="s">
        <v>788</v>
      </c>
      <c r="J20">
        <v>20</v>
      </c>
    </row>
    <row r="21" spans="1:10" ht="13.5">
      <c r="A21">
        <v>21</v>
      </c>
      <c r="B21" s="31" t="s">
        <v>138</v>
      </c>
      <c r="C21" s="32" t="s">
        <v>139</v>
      </c>
      <c r="D21" s="32" t="s">
        <v>789</v>
      </c>
      <c r="E21" t="s">
        <v>84</v>
      </c>
      <c r="F21" t="s">
        <v>122</v>
      </c>
      <c r="G21" s="32" t="s">
        <v>790</v>
      </c>
      <c r="H21" s="31" t="s">
        <v>140</v>
      </c>
      <c r="I21" t="s">
        <v>791</v>
      </c>
      <c r="J21">
        <v>21</v>
      </c>
    </row>
    <row r="22" spans="1:10" ht="13.5">
      <c r="A22">
        <v>22</v>
      </c>
      <c r="B22" s="31" t="s">
        <v>141</v>
      </c>
      <c r="C22" s="32" t="s">
        <v>142</v>
      </c>
      <c r="D22" s="32" t="s">
        <v>792</v>
      </c>
      <c r="E22" t="s">
        <v>84</v>
      </c>
      <c r="F22" t="s">
        <v>122</v>
      </c>
      <c r="G22" s="32" t="s">
        <v>793</v>
      </c>
      <c r="H22" s="31" t="s">
        <v>143</v>
      </c>
      <c r="I22" t="s">
        <v>794</v>
      </c>
      <c r="J22">
        <v>22</v>
      </c>
    </row>
    <row r="23" spans="1:10" ht="13.5">
      <c r="A23">
        <v>23</v>
      </c>
      <c r="B23" s="31" t="s">
        <v>144</v>
      </c>
      <c r="C23" s="32" t="s">
        <v>145</v>
      </c>
      <c r="D23" s="32" t="s">
        <v>795</v>
      </c>
      <c r="E23" t="s">
        <v>84</v>
      </c>
      <c r="F23" t="s">
        <v>122</v>
      </c>
      <c r="G23" s="32" t="s">
        <v>796</v>
      </c>
      <c r="H23" s="31" t="s">
        <v>146</v>
      </c>
      <c r="I23" t="s">
        <v>797</v>
      </c>
      <c r="J23">
        <v>23</v>
      </c>
    </row>
    <row r="24" spans="1:10" ht="13.5">
      <c r="A24">
        <v>24</v>
      </c>
      <c r="B24" s="31" t="s">
        <v>147</v>
      </c>
      <c r="C24" s="32" t="s">
        <v>148</v>
      </c>
      <c r="D24" s="32" t="s">
        <v>798</v>
      </c>
      <c r="E24" t="s">
        <v>84</v>
      </c>
      <c r="F24" t="s">
        <v>122</v>
      </c>
      <c r="G24" s="32" t="s">
        <v>799</v>
      </c>
      <c r="H24" s="31" t="s">
        <v>149</v>
      </c>
      <c r="I24" t="s">
        <v>800</v>
      </c>
      <c r="J24">
        <v>24</v>
      </c>
    </row>
    <row r="25" spans="1:10" ht="13.5">
      <c r="A25">
        <v>25</v>
      </c>
      <c r="B25" s="31" t="s">
        <v>150</v>
      </c>
      <c r="C25" s="32" t="s">
        <v>151</v>
      </c>
      <c r="D25" s="32" t="s">
        <v>801</v>
      </c>
      <c r="E25" t="s">
        <v>84</v>
      </c>
      <c r="F25" t="s">
        <v>122</v>
      </c>
      <c r="G25" s="32" t="s">
        <v>802</v>
      </c>
      <c r="H25" s="31" t="s">
        <v>152</v>
      </c>
      <c r="I25" t="s">
        <v>803</v>
      </c>
      <c r="J25">
        <v>25</v>
      </c>
    </row>
    <row r="26" spans="1:10" ht="13.5">
      <c r="A26">
        <v>27</v>
      </c>
      <c r="B26" s="31" t="s">
        <v>153</v>
      </c>
      <c r="C26" s="32" t="s">
        <v>154</v>
      </c>
      <c r="D26" s="32" t="s">
        <v>804</v>
      </c>
      <c r="E26" t="s">
        <v>84</v>
      </c>
      <c r="F26" t="s">
        <v>122</v>
      </c>
      <c r="G26" s="32" t="s">
        <v>805</v>
      </c>
      <c r="H26" s="31" t="s">
        <v>155</v>
      </c>
      <c r="I26" t="s">
        <v>806</v>
      </c>
      <c r="J26">
        <v>27</v>
      </c>
    </row>
    <row r="27" spans="1:10" ht="13.5">
      <c r="A27">
        <v>28</v>
      </c>
      <c r="B27" s="31" t="s">
        <v>156</v>
      </c>
      <c r="C27" s="32" t="s">
        <v>157</v>
      </c>
      <c r="D27" s="32" t="s">
        <v>807</v>
      </c>
      <c r="E27" t="s">
        <v>84</v>
      </c>
      <c r="F27" t="s">
        <v>122</v>
      </c>
      <c r="G27" s="32" t="s">
        <v>808</v>
      </c>
      <c r="H27" s="31" t="s">
        <v>158</v>
      </c>
      <c r="I27" t="s">
        <v>809</v>
      </c>
      <c r="J27">
        <v>28</v>
      </c>
    </row>
    <row r="28" spans="1:10" ht="13.5">
      <c r="A28">
        <v>29</v>
      </c>
      <c r="B28" s="31" t="s">
        <v>159</v>
      </c>
      <c r="C28" s="32" t="s">
        <v>160</v>
      </c>
      <c r="D28" s="32" t="s">
        <v>810</v>
      </c>
      <c r="E28" t="s">
        <v>84</v>
      </c>
      <c r="F28" t="s">
        <v>122</v>
      </c>
      <c r="G28" s="32" t="s">
        <v>811</v>
      </c>
      <c r="H28" s="31" t="s">
        <v>161</v>
      </c>
      <c r="I28" t="s">
        <v>812</v>
      </c>
      <c r="J28">
        <v>29</v>
      </c>
    </row>
    <row r="29" spans="1:10" ht="13.5">
      <c r="A29">
        <v>30</v>
      </c>
      <c r="B29" s="31" t="s">
        <v>162</v>
      </c>
      <c r="C29" s="32" t="s">
        <v>163</v>
      </c>
      <c r="D29" s="32" t="s">
        <v>813</v>
      </c>
      <c r="E29" t="s">
        <v>84</v>
      </c>
      <c r="F29" t="s">
        <v>122</v>
      </c>
      <c r="G29" s="32" t="s">
        <v>814</v>
      </c>
      <c r="H29" s="31" t="s">
        <v>164</v>
      </c>
      <c r="I29" t="s">
        <v>815</v>
      </c>
      <c r="J29">
        <v>30</v>
      </c>
    </row>
    <row r="30" spans="1:10" ht="13.5">
      <c r="A30">
        <v>31</v>
      </c>
      <c r="B30" s="31" t="s">
        <v>165</v>
      </c>
      <c r="C30" s="32" t="s">
        <v>166</v>
      </c>
      <c r="D30" s="32" t="s">
        <v>816</v>
      </c>
      <c r="E30" t="s">
        <v>84</v>
      </c>
      <c r="F30" t="s">
        <v>122</v>
      </c>
      <c r="G30" s="32" t="s">
        <v>817</v>
      </c>
      <c r="H30" s="31" t="s">
        <v>167</v>
      </c>
      <c r="I30" t="s">
        <v>818</v>
      </c>
      <c r="J30">
        <v>31</v>
      </c>
    </row>
    <row r="31" spans="1:10" ht="13.5">
      <c r="A31">
        <v>32</v>
      </c>
      <c r="B31" s="31" t="s">
        <v>168</v>
      </c>
      <c r="C31" s="32" t="s">
        <v>169</v>
      </c>
      <c r="D31" s="32" t="s">
        <v>819</v>
      </c>
      <c r="E31" t="s">
        <v>84</v>
      </c>
      <c r="F31" t="s">
        <v>122</v>
      </c>
      <c r="G31" s="32" t="s">
        <v>820</v>
      </c>
      <c r="H31" s="31" t="s">
        <v>170</v>
      </c>
      <c r="I31" t="s">
        <v>821</v>
      </c>
      <c r="J31">
        <v>32</v>
      </c>
    </row>
    <row r="32" spans="1:10" ht="13.5">
      <c r="A32">
        <v>33</v>
      </c>
      <c r="B32" s="31" t="s">
        <v>171</v>
      </c>
      <c r="C32" s="32" t="s">
        <v>172</v>
      </c>
      <c r="D32" s="32" t="s">
        <v>822</v>
      </c>
      <c r="E32" t="s">
        <v>84</v>
      </c>
      <c r="F32" t="s">
        <v>122</v>
      </c>
      <c r="G32" s="32" t="s">
        <v>823</v>
      </c>
      <c r="H32" s="31" t="s">
        <v>173</v>
      </c>
      <c r="I32" t="s">
        <v>824</v>
      </c>
      <c r="J32">
        <v>33</v>
      </c>
    </row>
    <row r="33" spans="1:10" ht="13.5">
      <c r="A33">
        <v>34</v>
      </c>
      <c r="B33" s="31" t="s">
        <v>174</v>
      </c>
      <c r="C33" s="32" t="s">
        <v>175</v>
      </c>
      <c r="D33" s="32" t="s">
        <v>825</v>
      </c>
      <c r="E33" t="s">
        <v>84</v>
      </c>
      <c r="F33" t="s">
        <v>122</v>
      </c>
      <c r="G33" s="32" t="s">
        <v>826</v>
      </c>
      <c r="H33" s="31" t="s">
        <v>176</v>
      </c>
      <c r="I33" t="s">
        <v>827</v>
      </c>
      <c r="J33">
        <v>34</v>
      </c>
    </row>
    <row r="34" spans="1:10" ht="13.5">
      <c r="A34">
        <v>35</v>
      </c>
      <c r="B34" t="s">
        <v>177</v>
      </c>
      <c r="C34" t="s">
        <v>178</v>
      </c>
      <c r="D34" t="s">
        <v>828</v>
      </c>
      <c r="E34" t="s">
        <v>179</v>
      </c>
      <c r="F34" t="s">
        <v>180</v>
      </c>
      <c r="G34" s="33" t="s">
        <v>829</v>
      </c>
      <c r="H34" t="s">
        <v>181</v>
      </c>
      <c r="I34" t="s">
        <v>830</v>
      </c>
      <c r="J34">
        <v>35</v>
      </c>
    </row>
    <row r="35" spans="1:10" ht="13.5">
      <c r="A35">
        <v>36</v>
      </c>
      <c r="B35" t="s">
        <v>182</v>
      </c>
      <c r="C35" t="s">
        <v>183</v>
      </c>
      <c r="D35" t="s">
        <v>831</v>
      </c>
      <c r="E35" t="s">
        <v>179</v>
      </c>
      <c r="F35" t="s">
        <v>180</v>
      </c>
      <c r="G35" s="33" t="s">
        <v>832</v>
      </c>
      <c r="H35" t="s">
        <v>184</v>
      </c>
      <c r="I35" t="s">
        <v>833</v>
      </c>
      <c r="J35">
        <v>36</v>
      </c>
    </row>
    <row r="36" spans="1:10" ht="13.5">
      <c r="A36">
        <v>37</v>
      </c>
      <c r="B36" t="s">
        <v>185</v>
      </c>
      <c r="C36" t="s">
        <v>186</v>
      </c>
      <c r="D36" t="s">
        <v>834</v>
      </c>
      <c r="E36" t="s">
        <v>179</v>
      </c>
      <c r="F36" t="s">
        <v>180</v>
      </c>
      <c r="G36" s="33" t="s">
        <v>835</v>
      </c>
      <c r="H36" t="s">
        <v>187</v>
      </c>
      <c r="I36" t="s">
        <v>836</v>
      </c>
      <c r="J36">
        <v>37</v>
      </c>
    </row>
    <row r="37" spans="1:10" ht="13.5">
      <c r="A37">
        <v>38</v>
      </c>
      <c r="B37" t="s">
        <v>188</v>
      </c>
      <c r="C37" t="s">
        <v>189</v>
      </c>
      <c r="D37" t="s">
        <v>837</v>
      </c>
      <c r="E37" t="s">
        <v>179</v>
      </c>
      <c r="F37" t="s">
        <v>180</v>
      </c>
      <c r="G37" s="33" t="s">
        <v>838</v>
      </c>
      <c r="H37" t="s">
        <v>190</v>
      </c>
      <c r="I37" t="s">
        <v>839</v>
      </c>
      <c r="J37">
        <v>38</v>
      </c>
    </row>
    <row r="38" spans="1:10" ht="13.5">
      <c r="A38">
        <v>39</v>
      </c>
      <c r="B38" t="s">
        <v>191</v>
      </c>
      <c r="C38" t="s">
        <v>192</v>
      </c>
      <c r="D38" t="s">
        <v>840</v>
      </c>
      <c r="E38" t="s">
        <v>179</v>
      </c>
      <c r="F38" t="s">
        <v>180</v>
      </c>
      <c r="G38" s="33" t="s">
        <v>841</v>
      </c>
      <c r="H38" t="s">
        <v>193</v>
      </c>
      <c r="I38" t="s">
        <v>842</v>
      </c>
      <c r="J38">
        <v>39</v>
      </c>
    </row>
    <row r="39" spans="1:10" ht="13.5">
      <c r="A39">
        <v>40</v>
      </c>
      <c r="B39" t="s">
        <v>194</v>
      </c>
      <c r="C39" t="s">
        <v>195</v>
      </c>
      <c r="D39" t="s">
        <v>843</v>
      </c>
      <c r="E39" t="s">
        <v>179</v>
      </c>
      <c r="F39" t="s">
        <v>180</v>
      </c>
      <c r="G39" s="33" t="s">
        <v>844</v>
      </c>
      <c r="H39" t="s">
        <v>196</v>
      </c>
      <c r="I39" t="s">
        <v>845</v>
      </c>
      <c r="J39">
        <v>40</v>
      </c>
    </row>
    <row r="40" spans="1:10" ht="13.5">
      <c r="A40">
        <v>41</v>
      </c>
      <c r="B40" t="s">
        <v>197</v>
      </c>
      <c r="C40" t="s">
        <v>198</v>
      </c>
      <c r="D40" t="s">
        <v>846</v>
      </c>
      <c r="E40" t="s">
        <v>179</v>
      </c>
      <c r="F40" t="s">
        <v>180</v>
      </c>
      <c r="G40" s="33" t="s">
        <v>847</v>
      </c>
      <c r="H40" t="s">
        <v>199</v>
      </c>
      <c r="I40" t="s">
        <v>848</v>
      </c>
      <c r="J40">
        <v>41</v>
      </c>
    </row>
    <row r="41" spans="1:10" ht="13.5">
      <c r="A41">
        <v>42</v>
      </c>
      <c r="B41" t="s">
        <v>200</v>
      </c>
      <c r="C41" t="s">
        <v>180</v>
      </c>
      <c r="D41" t="s">
        <v>849</v>
      </c>
      <c r="E41" t="s">
        <v>179</v>
      </c>
      <c r="F41" t="s">
        <v>180</v>
      </c>
      <c r="G41" s="33" t="s">
        <v>850</v>
      </c>
      <c r="H41" t="s">
        <v>201</v>
      </c>
      <c r="I41" t="s">
        <v>851</v>
      </c>
      <c r="J41">
        <v>42</v>
      </c>
    </row>
    <row r="42" spans="1:10" ht="13.5">
      <c r="A42">
        <v>43</v>
      </c>
      <c r="B42" t="s">
        <v>202</v>
      </c>
      <c r="C42" t="s">
        <v>203</v>
      </c>
      <c r="D42" t="s">
        <v>852</v>
      </c>
      <c r="E42" t="s">
        <v>179</v>
      </c>
      <c r="F42" t="s">
        <v>180</v>
      </c>
      <c r="G42" s="33" t="s">
        <v>853</v>
      </c>
      <c r="H42" t="s">
        <v>204</v>
      </c>
      <c r="I42" t="s">
        <v>854</v>
      </c>
      <c r="J42">
        <v>43</v>
      </c>
    </row>
    <row r="43" spans="1:10" ht="13.5">
      <c r="A43">
        <v>44</v>
      </c>
      <c r="B43" t="s">
        <v>205</v>
      </c>
      <c r="C43" t="s">
        <v>206</v>
      </c>
      <c r="D43" t="s">
        <v>855</v>
      </c>
      <c r="E43" t="s">
        <v>179</v>
      </c>
      <c r="F43" t="s">
        <v>180</v>
      </c>
      <c r="G43" s="33" t="s">
        <v>856</v>
      </c>
      <c r="H43" t="s">
        <v>207</v>
      </c>
      <c r="I43" t="s">
        <v>857</v>
      </c>
      <c r="J43">
        <v>44</v>
      </c>
    </row>
    <row r="44" spans="1:10" ht="13.5">
      <c r="A44">
        <v>45</v>
      </c>
      <c r="B44" t="s">
        <v>208</v>
      </c>
      <c r="C44" t="s">
        <v>210</v>
      </c>
      <c r="D44" t="s">
        <v>858</v>
      </c>
      <c r="E44" t="s">
        <v>179</v>
      </c>
      <c r="F44" t="s">
        <v>180</v>
      </c>
      <c r="G44" s="33" t="s">
        <v>859</v>
      </c>
      <c r="H44" t="s">
        <v>211</v>
      </c>
      <c r="I44" t="s">
        <v>860</v>
      </c>
      <c r="J44">
        <v>45</v>
      </c>
    </row>
    <row r="45" spans="1:10" ht="13.5">
      <c r="A45">
        <v>46</v>
      </c>
      <c r="B45" t="s">
        <v>212</v>
      </c>
      <c r="C45" t="s">
        <v>213</v>
      </c>
      <c r="D45" t="s">
        <v>861</v>
      </c>
      <c r="E45" t="s">
        <v>179</v>
      </c>
      <c r="F45" t="s">
        <v>180</v>
      </c>
      <c r="G45" s="33" t="s">
        <v>862</v>
      </c>
      <c r="H45" t="s">
        <v>214</v>
      </c>
      <c r="I45" t="s">
        <v>863</v>
      </c>
      <c r="J45">
        <v>46</v>
      </c>
    </row>
    <row r="46" spans="1:10" ht="13.5">
      <c r="A46">
        <v>47</v>
      </c>
      <c r="B46" t="s">
        <v>215</v>
      </c>
      <c r="C46" t="s">
        <v>216</v>
      </c>
      <c r="D46" t="s">
        <v>864</v>
      </c>
      <c r="E46" t="s">
        <v>179</v>
      </c>
      <c r="F46" t="s">
        <v>180</v>
      </c>
      <c r="G46" s="33" t="s">
        <v>865</v>
      </c>
      <c r="H46" t="s">
        <v>217</v>
      </c>
      <c r="I46" t="s">
        <v>866</v>
      </c>
      <c r="J46">
        <v>47</v>
      </c>
    </row>
    <row r="47" spans="1:10" ht="13.5">
      <c r="A47">
        <v>48</v>
      </c>
      <c r="B47" t="s">
        <v>218</v>
      </c>
      <c r="C47" t="s">
        <v>219</v>
      </c>
      <c r="D47" t="s">
        <v>867</v>
      </c>
      <c r="E47" t="s">
        <v>179</v>
      </c>
      <c r="F47" t="s">
        <v>180</v>
      </c>
      <c r="G47" s="33" t="s">
        <v>868</v>
      </c>
      <c r="H47" t="s">
        <v>220</v>
      </c>
      <c r="I47" t="s">
        <v>869</v>
      </c>
      <c r="J47">
        <v>48</v>
      </c>
    </row>
    <row r="48" spans="1:10" ht="13.5">
      <c r="A48">
        <v>49</v>
      </c>
      <c r="B48" t="s">
        <v>221</v>
      </c>
      <c r="C48" t="s">
        <v>222</v>
      </c>
      <c r="D48" t="s">
        <v>870</v>
      </c>
      <c r="E48" t="s">
        <v>179</v>
      </c>
      <c r="F48" t="s">
        <v>180</v>
      </c>
      <c r="G48" s="33" t="s">
        <v>871</v>
      </c>
      <c r="H48" t="s">
        <v>223</v>
      </c>
      <c r="I48" t="s">
        <v>872</v>
      </c>
      <c r="J48">
        <v>49</v>
      </c>
    </row>
    <row r="49" spans="1:10" ht="13.5">
      <c r="A49">
        <v>50</v>
      </c>
      <c r="B49" t="s">
        <v>224</v>
      </c>
      <c r="C49" t="s">
        <v>225</v>
      </c>
      <c r="D49" t="s">
        <v>873</v>
      </c>
      <c r="E49" t="s">
        <v>179</v>
      </c>
      <c r="F49" t="s">
        <v>180</v>
      </c>
      <c r="G49" s="33" t="s">
        <v>874</v>
      </c>
      <c r="H49" t="s">
        <v>226</v>
      </c>
      <c r="I49" t="s">
        <v>875</v>
      </c>
      <c r="J49">
        <v>50</v>
      </c>
    </row>
    <row r="50" spans="1:10" ht="13.5">
      <c r="A50">
        <v>51</v>
      </c>
      <c r="B50" t="s">
        <v>227</v>
      </c>
      <c r="C50" t="s">
        <v>228</v>
      </c>
      <c r="D50" t="s">
        <v>876</v>
      </c>
      <c r="E50" t="s">
        <v>179</v>
      </c>
      <c r="F50" t="s">
        <v>229</v>
      </c>
      <c r="G50" s="33" t="s">
        <v>877</v>
      </c>
      <c r="H50" t="s">
        <v>230</v>
      </c>
      <c r="I50" t="s">
        <v>878</v>
      </c>
      <c r="J50">
        <v>51</v>
      </c>
    </row>
    <row r="51" spans="1:10" ht="13.5">
      <c r="A51">
        <v>52</v>
      </c>
      <c r="B51" t="s">
        <v>231</v>
      </c>
      <c r="C51" t="s">
        <v>232</v>
      </c>
      <c r="D51" t="s">
        <v>879</v>
      </c>
      <c r="E51" t="s">
        <v>179</v>
      </c>
      <c r="F51" t="s">
        <v>229</v>
      </c>
      <c r="G51" s="33" t="s">
        <v>880</v>
      </c>
      <c r="H51" t="s">
        <v>233</v>
      </c>
      <c r="I51" t="s">
        <v>881</v>
      </c>
      <c r="J51">
        <v>52</v>
      </c>
    </row>
    <row r="52" spans="1:10" ht="13.5">
      <c r="A52">
        <v>53</v>
      </c>
      <c r="B52" t="s">
        <v>234</v>
      </c>
      <c r="C52" t="s">
        <v>235</v>
      </c>
      <c r="D52" t="s">
        <v>882</v>
      </c>
      <c r="E52" t="s">
        <v>179</v>
      </c>
      <c r="F52" t="s">
        <v>229</v>
      </c>
      <c r="G52" s="33" t="s">
        <v>883</v>
      </c>
      <c r="H52" t="s">
        <v>236</v>
      </c>
      <c r="I52" t="s">
        <v>884</v>
      </c>
      <c r="J52">
        <v>53</v>
      </c>
    </row>
    <row r="53" spans="1:10" ht="13.5">
      <c r="A53">
        <v>54</v>
      </c>
      <c r="B53" t="s">
        <v>237</v>
      </c>
      <c r="C53" t="s">
        <v>238</v>
      </c>
      <c r="D53" t="s">
        <v>885</v>
      </c>
      <c r="E53" t="s">
        <v>179</v>
      </c>
      <c r="F53" t="s">
        <v>229</v>
      </c>
      <c r="G53" s="33" t="s">
        <v>886</v>
      </c>
      <c r="H53" t="s">
        <v>239</v>
      </c>
      <c r="I53" t="s">
        <v>887</v>
      </c>
      <c r="J53">
        <v>54</v>
      </c>
    </row>
    <row r="54" spans="1:10" ht="13.5">
      <c r="A54">
        <v>55</v>
      </c>
      <c r="B54" t="s">
        <v>240</v>
      </c>
      <c r="C54" t="s">
        <v>241</v>
      </c>
      <c r="D54" t="s">
        <v>888</v>
      </c>
      <c r="E54" t="s">
        <v>179</v>
      </c>
      <c r="F54" t="s">
        <v>229</v>
      </c>
      <c r="G54" s="33" t="s">
        <v>889</v>
      </c>
      <c r="H54" t="s">
        <v>242</v>
      </c>
      <c r="I54" t="s">
        <v>890</v>
      </c>
      <c r="J54">
        <v>55</v>
      </c>
    </row>
    <row r="55" spans="1:10" ht="13.5">
      <c r="A55">
        <v>56</v>
      </c>
      <c r="B55" t="s">
        <v>243</v>
      </c>
      <c r="C55" t="s">
        <v>244</v>
      </c>
      <c r="D55" t="s">
        <v>891</v>
      </c>
      <c r="E55" t="s">
        <v>179</v>
      </c>
      <c r="F55" t="s">
        <v>229</v>
      </c>
      <c r="G55" s="33" t="s">
        <v>892</v>
      </c>
      <c r="H55" t="s">
        <v>245</v>
      </c>
      <c r="I55" t="s">
        <v>893</v>
      </c>
      <c r="J55">
        <v>56</v>
      </c>
    </row>
    <row r="56" spans="1:10" ht="13.5">
      <c r="A56">
        <v>57</v>
      </c>
      <c r="B56" t="s">
        <v>246</v>
      </c>
      <c r="C56" t="s">
        <v>247</v>
      </c>
      <c r="D56" t="s">
        <v>894</v>
      </c>
      <c r="E56" t="s">
        <v>179</v>
      </c>
      <c r="F56" t="s">
        <v>229</v>
      </c>
      <c r="G56" s="33" t="s">
        <v>895</v>
      </c>
      <c r="H56" t="s">
        <v>248</v>
      </c>
      <c r="I56" t="s">
        <v>896</v>
      </c>
      <c r="J56">
        <v>57</v>
      </c>
    </row>
    <row r="57" spans="1:10" ht="13.5">
      <c r="A57">
        <v>58</v>
      </c>
      <c r="B57" t="s">
        <v>249</v>
      </c>
      <c r="C57" t="s">
        <v>250</v>
      </c>
      <c r="D57" t="s">
        <v>897</v>
      </c>
      <c r="E57" t="s">
        <v>179</v>
      </c>
      <c r="F57" t="s">
        <v>229</v>
      </c>
      <c r="G57" s="33" t="s">
        <v>898</v>
      </c>
      <c r="H57" t="s">
        <v>251</v>
      </c>
      <c r="I57" t="s">
        <v>899</v>
      </c>
      <c r="J57">
        <v>58</v>
      </c>
    </row>
    <row r="58" spans="1:10" ht="13.5">
      <c r="A58">
        <v>59</v>
      </c>
      <c r="B58" t="s">
        <v>252</v>
      </c>
      <c r="C58" t="s">
        <v>253</v>
      </c>
      <c r="D58" t="s">
        <v>900</v>
      </c>
      <c r="E58" t="s">
        <v>179</v>
      </c>
      <c r="F58" t="s">
        <v>229</v>
      </c>
      <c r="G58" s="33" t="s">
        <v>901</v>
      </c>
      <c r="H58" t="s">
        <v>254</v>
      </c>
      <c r="I58" t="s">
        <v>902</v>
      </c>
      <c r="J58">
        <v>59</v>
      </c>
    </row>
    <row r="59" spans="1:10" ht="13.5">
      <c r="A59">
        <v>60</v>
      </c>
      <c r="B59" t="s">
        <v>255</v>
      </c>
      <c r="C59" t="s">
        <v>256</v>
      </c>
      <c r="D59" t="s">
        <v>903</v>
      </c>
      <c r="E59" t="s">
        <v>179</v>
      </c>
      <c r="F59" t="s">
        <v>229</v>
      </c>
      <c r="G59" s="33" t="s">
        <v>904</v>
      </c>
      <c r="H59" t="s">
        <v>257</v>
      </c>
      <c r="I59" t="s">
        <v>905</v>
      </c>
      <c r="J59">
        <v>60</v>
      </c>
    </row>
    <row r="60" spans="1:10" ht="13.5">
      <c r="A60">
        <v>61</v>
      </c>
      <c r="B60" t="s">
        <v>258</v>
      </c>
      <c r="C60" t="s">
        <v>259</v>
      </c>
      <c r="D60" t="s">
        <v>906</v>
      </c>
      <c r="E60" t="s">
        <v>179</v>
      </c>
      <c r="F60" t="s">
        <v>229</v>
      </c>
      <c r="G60" s="33" t="s">
        <v>907</v>
      </c>
      <c r="H60" t="s">
        <v>260</v>
      </c>
      <c r="I60" t="s">
        <v>908</v>
      </c>
      <c r="J60">
        <v>61</v>
      </c>
    </row>
    <row r="61" spans="1:10" ht="13.5">
      <c r="A61">
        <v>62</v>
      </c>
      <c r="B61" t="s">
        <v>261</v>
      </c>
      <c r="C61" t="s">
        <v>262</v>
      </c>
      <c r="D61" t="s">
        <v>909</v>
      </c>
      <c r="E61" t="s">
        <v>179</v>
      </c>
      <c r="F61" t="s">
        <v>229</v>
      </c>
      <c r="G61" s="33" t="s">
        <v>910</v>
      </c>
      <c r="H61" t="s">
        <v>263</v>
      </c>
      <c r="I61" t="s">
        <v>911</v>
      </c>
      <c r="J61">
        <v>62</v>
      </c>
    </row>
    <row r="62" spans="1:10" ht="13.5">
      <c r="A62">
        <v>63</v>
      </c>
      <c r="B62" t="s">
        <v>264</v>
      </c>
      <c r="C62" t="s">
        <v>265</v>
      </c>
      <c r="D62" t="s">
        <v>912</v>
      </c>
      <c r="E62" t="s">
        <v>179</v>
      </c>
      <c r="F62" t="s">
        <v>229</v>
      </c>
      <c r="G62" s="33" t="s">
        <v>913</v>
      </c>
      <c r="H62" t="s">
        <v>266</v>
      </c>
      <c r="I62" t="s">
        <v>914</v>
      </c>
      <c r="J62">
        <v>63</v>
      </c>
    </row>
    <row r="63" spans="1:10" ht="13.5">
      <c r="A63">
        <v>64</v>
      </c>
      <c r="B63" t="s">
        <v>267</v>
      </c>
      <c r="C63" t="s">
        <v>268</v>
      </c>
      <c r="D63" t="s">
        <v>915</v>
      </c>
      <c r="E63" t="s">
        <v>179</v>
      </c>
      <c r="F63" t="s">
        <v>229</v>
      </c>
      <c r="G63" s="33" t="s">
        <v>916</v>
      </c>
      <c r="H63" t="s">
        <v>269</v>
      </c>
      <c r="I63" t="s">
        <v>917</v>
      </c>
      <c r="J63">
        <v>64</v>
      </c>
    </row>
    <row r="64" spans="1:10" ht="13.5">
      <c r="A64">
        <v>65</v>
      </c>
      <c r="B64" t="s">
        <v>270</v>
      </c>
      <c r="C64" t="s">
        <v>684</v>
      </c>
      <c r="D64" t="s">
        <v>918</v>
      </c>
      <c r="E64" t="s">
        <v>179</v>
      </c>
      <c r="F64" t="s">
        <v>271</v>
      </c>
      <c r="G64" s="33" t="s">
        <v>919</v>
      </c>
      <c r="H64" t="s">
        <v>272</v>
      </c>
      <c r="I64" t="s">
        <v>920</v>
      </c>
      <c r="J64">
        <v>65</v>
      </c>
    </row>
    <row r="65" spans="1:10" ht="13.5">
      <c r="A65">
        <v>66</v>
      </c>
      <c r="B65" t="s">
        <v>273</v>
      </c>
      <c r="C65" t="s">
        <v>274</v>
      </c>
      <c r="D65" t="s">
        <v>921</v>
      </c>
      <c r="E65" t="s">
        <v>179</v>
      </c>
      <c r="F65" t="s">
        <v>271</v>
      </c>
      <c r="G65" s="33" t="s">
        <v>922</v>
      </c>
      <c r="H65" t="s">
        <v>275</v>
      </c>
      <c r="I65" t="s">
        <v>923</v>
      </c>
      <c r="J65">
        <v>66</v>
      </c>
    </row>
    <row r="66" spans="1:10" ht="13.5">
      <c r="A66">
        <v>67</v>
      </c>
      <c r="B66" t="s">
        <v>276</v>
      </c>
      <c r="C66" t="s">
        <v>277</v>
      </c>
      <c r="D66" t="s">
        <v>924</v>
      </c>
      <c r="E66" t="s">
        <v>179</v>
      </c>
      <c r="F66" t="s">
        <v>271</v>
      </c>
      <c r="G66" s="33" t="s">
        <v>925</v>
      </c>
      <c r="H66" t="s">
        <v>278</v>
      </c>
      <c r="I66" t="s">
        <v>926</v>
      </c>
      <c r="J66">
        <v>67</v>
      </c>
    </row>
    <row r="67" spans="1:10" ht="13.5">
      <c r="A67">
        <v>69</v>
      </c>
      <c r="B67" t="s">
        <v>279</v>
      </c>
      <c r="C67" t="s">
        <v>280</v>
      </c>
      <c r="D67" t="s">
        <v>927</v>
      </c>
      <c r="E67" t="s">
        <v>179</v>
      </c>
      <c r="F67" t="s">
        <v>271</v>
      </c>
      <c r="G67" s="33" t="s">
        <v>928</v>
      </c>
      <c r="H67" t="s">
        <v>281</v>
      </c>
      <c r="I67" t="s">
        <v>929</v>
      </c>
      <c r="J67">
        <v>69</v>
      </c>
    </row>
    <row r="68" spans="1:10" ht="13.5">
      <c r="A68">
        <v>70</v>
      </c>
      <c r="B68" t="s">
        <v>282</v>
      </c>
      <c r="C68" t="s">
        <v>283</v>
      </c>
      <c r="D68" t="s">
        <v>930</v>
      </c>
      <c r="E68" t="s">
        <v>179</v>
      </c>
      <c r="F68" t="s">
        <v>271</v>
      </c>
      <c r="G68" s="33" t="s">
        <v>931</v>
      </c>
      <c r="H68" t="s">
        <v>284</v>
      </c>
      <c r="I68" t="s">
        <v>932</v>
      </c>
      <c r="J68">
        <v>70</v>
      </c>
    </row>
    <row r="69" spans="1:10" ht="13.5">
      <c r="A69">
        <v>71</v>
      </c>
      <c r="B69" t="s">
        <v>285</v>
      </c>
      <c r="C69" t="s">
        <v>286</v>
      </c>
      <c r="D69" t="s">
        <v>933</v>
      </c>
      <c r="E69" t="s">
        <v>179</v>
      </c>
      <c r="F69" t="s">
        <v>271</v>
      </c>
      <c r="G69" s="33" t="s">
        <v>934</v>
      </c>
      <c r="H69" t="s">
        <v>287</v>
      </c>
      <c r="I69" t="s">
        <v>935</v>
      </c>
      <c r="J69">
        <v>71</v>
      </c>
    </row>
    <row r="70" spans="1:10" ht="13.5">
      <c r="A70">
        <v>72</v>
      </c>
      <c r="B70" t="s">
        <v>288</v>
      </c>
      <c r="C70" t="s">
        <v>289</v>
      </c>
      <c r="D70" t="s">
        <v>936</v>
      </c>
      <c r="E70" t="s">
        <v>179</v>
      </c>
      <c r="F70" t="s">
        <v>271</v>
      </c>
      <c r="G70" s="33" t="s">
        <v>937</v>
      </c>
      <c r="H70" t="s">
        <v>290</v>
      </c>
      <c r="I70" t="s">
        <v>938</v>
      </c>
      <c r="J70">
        <v>72</v>
      </c>
    </row>
    <row r="71" spans="1:10" ht="13.5">
      <c r="A71">
        <v>73</v>
      </c>
      <c r="B71" t="s">
        <v>291</v>
      </c>
      <c r="C71" t="s">
        <v>292</v>
      </c>
      <c r="D71" t="s">
        <v>939</v>
      </c>
      <c r="E71" t="s">
        <v>179</v>
      </c>
      <c r="F71" t="s">
        <v>271</v>
      </c>
      <c r="G71" s="33" t="s">
        <v>940</v>
      </c>
      <c r="H71" t="s">
        <v>293</v>
      </c>
      <c r="I71" t="s">
        <v>941</v>
      </c>
      <c r="J71">
        <v>73</v>
      </c>
    </row>
    <row r="72" spans="1:10" ht="13.5">
      <c r="A72">
        <v>74</v>
      </c>
      <c r="B72" t="s">
        <v>294</v>
      </c>
      <c r="C72" t="s">
        <v>295</v>
      </c>
      <c r="D72" t="s">
        <v>942</v>
      </c>
      <c r="E72" t="s">
        <v>179</v>
      </c>
      <c r="F72" t="s">
        <v>271</v>
      </c>
      <c r="G72" s="33" t="s">
        <v>943</v>
      </c>
      <c r="H72" t="s">
        <v>296</v>
      </c>
      <c r="I72" t="s">
        <v>944</v>
      </c>
      <c r="J72">
        <v>74</v>
      </c>
    </row>
    <row r="73" spans="1:10" ht="13.5">
      <c r="A73">
        <v>75</v>
      </c>
      <c r="B73" t="s">
        <v>297</v>
      </c>
      <c r="C73" t="s">
        <v>298</v>
      </c>
      <c r="D73" t="s">
        <v>945</v>
      </c>
      <c r="E73" t="s">
        <v>179</v>
      </c>
      <c r="F73" t="s">
        <v>271</v>
      </c>
      <c r="G73" s="33" t="s">
        <v>946</v>
      </c>
      <c r="H73" t="s">
        <v>299</v>
      </c>
      <c r="I73" t="s">
        <v>947</v>
      </c>
      <c r="J73">
        <v>75</v>
      </c>
    </row>
    <row r="74" spans="1:10" ht="13.5">
      <c r="A74">
        <v>76</v>
      </c>
      <c r="B74" t="s">
        <v>300</v>
      </c>
      <c r="C74" t="s">
        <v>301</v>
      </c>
      <c r="D74" t="s">
        <v>948</v>
      </c>
      <c r="E74" t="s">
        <v>179</v>
      </c>
      <c r="F74" t="s">
        <v>271</v>
      </c>
      <c r="G74" s="33" t="s">
        <v>949</v>
      </c>
      <c r="H74" t="s">
        <v>302</v>
      </c>
      <c r="I74" t="s">
        <v>950</v>
      </c>
      <c r="J74">
        <v>76</v>
      </c>
    </row>
    <row r="75" spans="1:10" ht="13.5">
      <c r="A75">
        <v>77</v>
      </c>
      <c r="B75" t="s">
        <v>303</v>
      </c>
      <c r="C75" t="s">
        <v>304</v>
      </c>
      <c r="D75" t="s">
        <v>951</v>
      </c>
      <c r="E75" t="s">
        <v>179</v>
      </c>
      <c r="F75" t="s">
        <v>271</v>
      </c>
      <c r="G75" s="33" t="s">
        <v>952</v>
      </c>
      <c r="H75" t="s">
        <v>305</v>
      </c>
      <c r="I75" t="s">
        <v>953</v>
      </c>
      <c r="J75">
        <v>77</v>
      </c>
    </row>
    <row r="76" spans="1:10" ht="13.5">
      <c r="A76">
        <v>78</v>
      </c>
      <c r="B76" t="s">
        <v>306</v>
      </c>
      <c r="C76" t="s">
        <v>307</v>
      </c>
      <c r="D76" t="s">
        <v>954</v>
      </c>
      <c r="E76" t="s">
        <v>179</v>
      </c>
      <c r="F76" t="s">
        <v>271</v>
      </c>
      <c r="G76" s="33" t="s">
        <v>955</v>
      </c>
      <c r="H76" t="s">
        <v>308</v>
      </c>
      <c r="I76" t="s">
        <v>956</v>
      </c>
      <c r="J76">
        <v>78</v>
      </c>
    </row>
    <row r="77" spans="1:10" ht="13.5">
      <c r="A77">
        <v>79</v>
      </c>
      <c r="B77" t="s">
        <v>309</v>
      </c>
      <c r="C77" t="s">
        <v>310</v>
      </c>
      <c r="D77" t="s">
        <v>957</v>
      </c>
      <c r="E77" t="s">
        <v>179</v>
      </c>
      <c r="F77" t="s">
        <v>271</v>
      </c>
      <c r="G77" s="33" t="s">
        <v>958</v>
      </c>
      <c r="H77" t="s">
        <v>311</v>
      </c>
      <c r="I77" t="s">
        <v>959</v>
      </c>
      <c r="J77">
        <v>79</v>
      </c>
    </row>
    <row r="78" spans="1:10" ht="13.5">
      <c r="A78">
        <v>81</v>
      </c>
      <c r="B78" t="s">
        <v>312</v>
      </c>
      <c r="C78" t="s">
        <v>316</v>
      </c>
      <c r="D78" t="s">
        <v>960</v>
      </c>
      <c r="E78" t="s">
        <v>179</v>
      </c>
      <c r="F78" t="s">
        <v>271</v>
      </c>
      <c r="G78" s="33" t="s">
        <v>961</v>
      </c>
      <c r="H78" t="s">
        <v>317</v>
      </c>
      <c r="I78" t="s">
        <v>962</v>
      </c>
      <c r="J78">
        <v>81</v>
      </c>
    </row>
    <row r="79" spans="1:10" ht="13.5">
      <c r="A79">
        <v>82</v>
      </c>
      <c r="B79" t="s">
        <v>318</v>
      </c>
      <c r="C79" t="s">
        <v>319</v>
      </c>
      <c r="D79" t="s">
        <v>963</v>
      </c>
      <c r="E79" t="s">
        <v>179</v>
      </c>
      <c r="F79" t="s">
        <v>271</v>
      </c>
      <c r="G79" s="33" t="s">
        <v>964</v>
      </c>
      <c r="H79" t="s">
        <v>320</v>
      </c>
      <c r="I79" t="s">
        <v>965</v>
      </c>
      <c r="J79">
        <v>82</v>
      </c>
    </row>
    <row r="80" spans="1:10" ht="13.5">
      <c r="A80">
        <v>83</v>
      </c>
      <c r="B80" t="s">
        <v>321</v>
      </c>
      <c r="C80" t="s">
        <v>322</v>
      </c>
      <c r="D80" t="s">
        <v>966</v>
      </c>
      <c r="E80" t="s">
        <v>179</v>
      </c>
      <c r="F80" t="s">
        <v>271</v>
      </c>
      <c r="G80" s="33" t="s">
        <v>967</v>
      </c>
      <c r="H80" t="s">
        <v>323</v>
      </c>
      <c r="I80" t="s">
        <v>968</v>
      </c>
      <c r="J80">
        <v>83</v>
      </c>
    </row>
    <row r="81" spans="1:10" ht="13.5">
      <c r="A81">
        <v>84</v>
      </c>
      <c r="B81" t="s">
        <v>324</v>
      </c>
      <c r="C81" t="s">
        <v>325</v>
      </c>
      <c r="D81" t="s">
        <v>969</v>
      </c>
      <c r="E81" t="s">
        <v>179</v>
      </c>
      <c r="F81" t="s">
        <v>271</v>
      </c>
      <c r="G81" s="33" t="s">
        <v>970</v>
      </c>
      <c r="H81" t="s">
        <v>326</v>
      </c>
      <c r="I81" t="s">
        <v>971</v>
      </c>
      <c r="J81">
        <v>84</v>
      </c>
    </row>
    <row r="82" spans="1:10" ht="13.5">
      <c r="A82">
        <v>85</v>
      </c>
      <c r="B82" t="s">
        <v>327</v>
      </c>
      <c r="C82" t="s">
        <v>328</v>
      </c>
      <c r="D82" t="s">
        <v>972</v>
      </c>
      <c r="E82" t="s">
        <v>179</v>
      </c>
      <c r="F82" t="s">
        <v>271</v>
      </c>
      <c r="G82" s="33" t="s">
        <v>973</v>
      </c>
      <c r="H82" t="s">
        <v>329</v>
      </c>
      <c r="I82" t="s">
        <v>974</v>
      </c>
      <c r="J82">
        <v>85</v>
      </c>
    </row>
    <row r="83" spans="1:10" ht="13.5">
      <c r="A83">
        <v>86</v>
      </c>
      <c r="B83" t="s">
        <v>330</v>
      </c>
      <c r="C83" t="s">
        <v>331</v>
      </c>
      <c r="D83" t="s">
        <v>975</v>
      </c>
      <c r="E83" t="s">
        <v>179</v>
      </c>
      <c r="F83" t="s">
        <v>271</v>
      </c>
      <c r="G83" s="33" t="s">
        <v>976</v>
      </c>
      <c r="H83" t="s">
        <v>332</v>
      </c>
      <c r="I83" t="s">
        <v>977</v>
      </c>
      <c r="J83">
        <v>86</v>
      </c>
    </row>
    <row r="84" spans="1:10" ht="13.5">
      <c r="A84">
        <v>87</v>
      </c>
      <c r="B84" t="s">
        <v>333</v>
      </c>
      <c r="C84" t="s">
        <v>334</v>
      </c>
      <c r="D84" t="s">
        <v>978</v>
      </c>
      <c r="E84" t="s">
        <v>179</v>
      </c>
      <c r="F84" t="s">
        <v>271</v>
      </c>
      <c r="G84" s="33" t="s">
        <v>979</v>
      </c>
      <c r="H84" t="s">
        <v>335</v>
      </c>
      <c r="I84" t="s">
        <v>980</v>
      </c>
      <c r="J84">
        <v>87</v>
      </c>
    </row>
    <row r="85" spans="1:10" ht="13.5">
      <c r="A85" s="10">
        <v>89</v>
      </c>
      <c r="B85" t="s">
        <v>336</v>
      </c>
      <c r="C85" t="s">
        <v>337</v>
      </c>
      <c r="D85" t="s">
        <v>981</v>
      </c>
      <c r="E85" t="s">
        <v>179</v>
      </c>
      <c r="F85" t="s">
        <v>271</v>
      </c>
      <c r="G85" s="33" t="s">
        <v>982</v>
      </c>
      <c r="H85" t="s">
        <v>338</v>
      </c>
      <c r="I85" t="s">
        <v>983</v>
      </c>
      <c r="J85">
        <v>89</v>
      </c>
    </row>
    <row r="86" spans="1:10" ht="13.5">
      <c r="A86" s="10">
        <v>90</v>
      </c>
      <c r="B86" t="s">
        <v>339</v>
      </c>
      <c r="C86" t="s">
        <v>340</v>
      </c>
      <c r="D86" t="s">
        <v>984</v>
      </c>
      <c r="E86" t="s">
        <v>179</v>
      </c>
      <c r="F86" t="s">
        <v>271</v>
      </c>
      <c r="G86" s="33" t="s">
        <v>985</v>
      </c>
      <c r="H86" t="s">
        <v>341</v>
      </c>
      <c r="I86" t="s">
        <v>986</v>
      </c>
      <c r="J86">
        <v>90</v>
      </c>
    </row>
    <row r="87" spans="1:10" ht="13.5">
      <c r="A87">
        <v>92</v>
      </c>
      <c r="B87" s="31" t="s">
        <v>342</v>
      </c>
      <c r="C87" s="32" t="s">
        <v>343</v>
      </c>
      <c r="D87" s="32" t="s">
        <v>987</v>
      </c>
      <c r="E87" t="s">
        <v>344</v>
      </c>
      <c r="F87" t="s">
        <v>988</v>
      </c>
      <c r="G87" s="33" t="s">
        <v>989</v>
      </c>
      <c r="H87" t="s">
        <v>990</v>
      </c>
      <c r="I87" t="s">
        <v>991</v>
      </c>
      <c r="J87">
        <v>92</v>
      </c>
    </row>
    <row r="88" spans="1:10" ht="13.5">
      <c r="A88">
        <v>93</v>
      </c>
      <c r="B88" s="31" t="s">
        <v>345</v>
      </c>
      <c r="C88" s="32" t="s">
        <v>346</v>
      </c>
      <c r="D88" s="32" t="s">
        <v>992</v>
      </c>
      <c r="E88" t="s">
        <v>344</v>
      </c>
      <c r="F88" t="s">
        <v>993</v>
      </c>
      <c r="G88" s="33" t="s">
        <v>994</v>
      </c>
      <c r="H88" t="s">
        <v>347</v>
      </c>
      <c r="I88" t="s">
        <v>995</v>
      </c>
      <c r="J88">
        <v>93</v>
      </c>
    </row>
    <row r="89" spans="1:10" ht="13.5">
      <c r="A89">
        <v>94</v>
      </c>
      <c r="B89" s="31" t="s">
        <v>348</v>
      </c>
      <c r="C89" s="32" t="s">
        <v>349</v>
      </c>
      <c r="D89" s="32" t="s">
        <v>996</v>
      </c>
      <c r="E89" t="s">
        <v>344</v>
      </c>
      <c r="F89" t="s">
        <v>993</v>
      </c>
      <c r="G89" s="33" t="s">
        <v>997</v>
      </c>
      <c r="H89" t="s">
        <v>998</v>
      </c>
      <c r="I89" t="s">
        <v>999</v>
      </c>
      <c r="J89">
        <v>94</v>
      </c>
    </row>
    <row r="90" spans="1:10" ht="13.5">
      <c r="A90">
        <v>95</v>
      </c>
      <c r="B90" s="31" t="s">
        <v>722</v>
      </c>
      <c r="C90" s="32" t="s">
        <v>723</v>
      </c>
      <c r="D90" s="32" t="s">
        <v>1000</v>
      </c>
      <c r="E90" t="s">
        <v>344</v>
      </c>
      <c r="F90" t="s">
        <v>993</v>
      </c>
      <c r="G90" s="33" t="s">
        <v>1001</v>
      </c>
      <c r="H90" t="s">
        <v>350</v>
      </c>
      <c r="I90" t="s">
        <v>1002</v>
      </c>
      <c r="J90">
        <v>95</v>
      </c>
    </row>
    <row r="91" spans="1:10" ht="13.5">
      <c r="A91">
        <v>96</v>
      </c>
      <c r="B91" s="31" t="s">
        <v>351</v>
      </c>
      <c r="C91" s="32" t="s">
        <v>352</v>
      </c>
      <c r="D91" s="32" t="s">
        <v>1003</v>
      </c>
      <c r="E91" t="s">
        <v>344</v>
      </c>
      <c r="F91" t="s">
        <v>993</v>
      </c>
      <c r="G91" s="33" t="s">
        <v>1004</v>
      </c>
      <c r="H91" t="s">
        <v>1005</v>
      </c>
      <c r="I91" t="s">
        <v>1006</v>
      </c>
      <c r="J91">
        <v>96</v>
      </c>
    </row>
    <row r="92" spans="1:10" ht="13.5">
      <c r="A92">
        <v>98</v>
      </c>
      <c r="B92" s="31" t="s">
        <v>353</v>
      </c>
      <c r="C92" s="32" t="s">
        <v>354</v>
      </c>
      <c r="D92" s="32" t="s">
        <v>1007</v>
      </c>
      <c r="E92" t="s">
        <v>344</v>
      </c>
      <c r="F92" t="s">
        <v>993</v>
      </c>
      <c r="G92" s="33" t="s">
        <v>1008</v>
      </c>
      <c r="H92" t="s">
        <v>355</v>
      </c>
      <c r="I92" t="s">
        <v>1009</v>
      </c>
      <c r="J92">
        <v>98</v>
      </c>
    </row>
    <row r="93" spans="1:10" ht="13.5">
      <c r="A93">
        <v>99</v>
      </c>
      <c r="B93" s="31" t="s">
        <v>356</v>
      </c>
      <c r="C93" s="32" t="s">
        <v>357</v>
      </c>
      <c r="D93" s="32" t="s">
        <v>1010</v>
      </c>
      <c r="E93" t="s">
        <v>344</v>
      </c>
      <c r="F93" t="s">
        <v>993</v>
      </c>
      <c r="G93" s="33" t="s">
        <v>1011</v>
      </c>
      <c r="H93" t="s">
        <v>1012</v>
      </c>
      <c r="I93" t="s">
        <v>1013</v>
      </c>
      <c r="J93">
        <v>99</v>
      </c>
    </row>
    <row r="94" spans="1:10" ht="13.5">
      <c r="A94">
        <v>100</v>
      </c>
      <c r="B94" s="31" t="s">
        <v>358</v>
      </c>
      <c r="C94" s="32" t="s">
        <v>359</v>
      </c>
      <c r="D94" s="32" t="s">
        <v>1014</v>
      </c>
      <c r="E94" t="s">
        <v>344</v>
      </c>
      <c r="F94" t="s">
        <v>993</v>
      </c>
      <c r="G94" s="33" t="s">
        <v>1015</v>
      </c>
      <c r="H94" t="s">
        <v>1016</v>
      </c>
      <c r="I94" t="s">
        <v>1017</v>
      </c>
      <c r="J94">
        <v>100</v>
      </c>
    </row>
    <row r="95" spans="1:10" ht="13.5">
      <c r="A95">
        <v>101</v>
      </c>
      <c r="B95" s="31" t="s">
        <v>360</v>
      </c>
      <c r="C95" s="32" t="s">
        <v>361</v>
      </c>
      <c r="D95" s="32" t="s">
        <v>1018</v>
      </c>
      <c r="E95" t="s">
        <v>344</v>
      </c>
      <c r="F95" t="s">
        <v>993</v>
      </c>
      <c r="G95" s="33" t="s">
        <v>1019</v>
      </c>
      <c r="H95" t="s">
        <v>362</v>
      </c>
      <c r="I95" t="s">
        <v>1020</v>
      </c>
      <c r="J95">
        <v>101</v>
      </c>
    </row>
    <row r="96" spans="1:10" ht="13.5">
      <c r="A96">
        <v>103</v>
      </c>
      <c r="B96" s="31" t="s">
        <v>363</v>
      </c>
      <c r="C96" s="32" t="s">
        <v>364</v>
      </c>
      <c r="D96" s="32" t="s">
        <v>1021</v>
      </c>
      <c r="E96" t="s">
        <v>344</v>
      </c>
      <c r="F96" t="s">
        <v>988</v>
      </c>
      <c r="G96" s="33" t="s">
        <v>1022</v>
      </c>
      <c r="H96" t="s">
        <v>365</v>
      </c>
      <c r="I96" t="s">
        <v>1023</v>
      </c>
      <c r="J96">
        <v>103</v>
      </c>
    </row>
    <row r="97" spans="1:10" ht="13.5">
      <c r="A97">
        <v>104</v>
      </c>
      <c r="B97" s="31" t="s">
        <v>366</v>
      </c>
      <c r="C97" s="32" t="s">
        <v>367</v>
      </c>
      <c r="D97" s="32" t="s">
        <v>1024</v>
      </c>
      <c r="E97" t="s">
        <v>344</v>
      </c>
      <c r="F97" t="s">
        <v>988</v>
      </c>
      <c r="G97" s="33" t="s">
        <v>1025</v>
      </c>
      <c r="H97" t="s">
        <v>368</v>
      </c>
      <c r="I97" t="s">
        <v>1026</v>
      </c>
      <c r="J97">
        <v>104</v>
      </c>
    </row>
    <row r="98" spans="1:10" ht="13.5">
      <c r="A98">
        <v>105</v>
      </c>
      <c r="B98" s="31" t="s">
        <v>369</v>
      </c>
      <c r="C98" s="32" t="s">
        <v>370</v>
      </c>
      <c r="D98" s="32" t="s">
        <v>1027</v>
      </c>
      <c r="E98" t="s">
        <v>344</v>
      </c>
      <c r="F98" t="s">
        <v>988</v>
      </c>
      <c r="G98" s="33" t="s">
        <v>1028</v>
      </c>
      <c r="H98" t="s">
        <v>371</v>
      </c>
      <c r="I98" t="s">
        <v>1029</v>
      </c>
      <c r="J98">
        <v>105</v>
      </c>
    </row>
    <row r="99" spans="1:10" ht="13.5">
      <c r="A99">
        <v>106</v>
      </c>
      <c r="B99" s="31" t="s">
        <v>372</v>
      </c>
      <c r="C99" s="32" t="s">
        <v>373</v>
      </c>
      <c r="D99" s="32" t="s">
        <v>1030</v>
      </c>
      <c r="E99" t="s">
        <v>344</v>
      </c>
      <c r="F99" t="s">
        <v>988</v>
      </c>
      <c r="G99" s="33" t="s">
        <v>1031</v>
      </c>
      <c r="H99" t="s">
        <v>374</v>
      </c>
      <c r="I99" t="s">
        <v>1032</v>
      </c>
      <c r="J99">
        <v>106</v>
      </c>
    </row>
    <row r="100" spans="1:10" ht="13.5">
      <c r="A100">
        <v>107</v>
      </c>
      <c r="B100" s="31" t="s">
        <v>375</v>
      </c>
      <c r="C100" s="32" t="s">
        <v>376</v>
      </c>
      <c r="D100" s="32" t="s">
        <v>1033</v>
      </c>
      <c r="E100" t="s">
        <v>344</v>
      </c>
      <c r="F100" t="s">
        <v>988</v>
      </c>
      <c r="G100" s="33" t="s">
        <v>1034</v>
      </c>
      <c r="H100" t="s">
        <v>377</v>
      </c>
      <c r="I100" t="s">
        <v>1035</v>
      </c>
      <c r="J100">
        <v>107</v>
      </c>
    </row>
    <row r="101" spans="1:10" ht="13.5">
      <c r="A101">
        <v>108</v>
      </c>
      <c r="B101" s="31" t="s">
        <v>378</v>
      </c>
      <c r="C101" s="32" t="s">
        <v>379</v>
      </c>
      <c r="D101" s="32" t="s">
        <v>1036</v>
      </c>
      <c r="E101" t="s">
        <v>344</v>
      </c>
      <c r="F101" t="s">
        <v>1037</v>
      </c>
      <c r="G101" s="33" t="s">
        <v>1038</v>
      </c>
      <c r="H101" t="s">
        <v>380</v>
      </c>
      <c r="I101" t="s">
        <v>1039</v>
      </c>
      <c r="J101">
        <v>108</v>
      </c>
    </row>
    <row r="102" spans="1:10" ht="13.5">
      <c r="A102">
        <v>109</v>
      </c>
      <c r="B102" s="31" t="s">
        <v>381</v>
      </c>
      <c r="C102" s="32" t="s">
        <v>382</v>
      </c>
      <c r="D102" s="32" t="s">
        <v>1040</v>
      </c>
      <c r="E102" t="s">
        <v>344</v>
      </c>
      <c r="F102" t="s">
        <v>1041</v>
      </c>
      <c r="G102" s="33" t="s">
        <v>1042</v>
      </c>
      <c r="H102" t="s">
        <v>1043</v>
      </c>
      <c r="I102" t="s">
        <v>1044</v>
      </c>
      <c r="J102">
        <v>109</v>
      </c>
    </row>
    <row r="103" spans="1:10" ht="13.5">
      <c r="A103">
        <v>110</v>
      </c>
      <c r="B103" s="31" t="s">
        <v>383</v>
      </c>
      <c r="C103" s="32" t="s">
        <v>384</v>
      </c>
      <c r="D103" s="32" t="s">
        <v>1045</v>
      </c>
      <c r="E103" t="s">
        <v>344</v>
      </c>
      <c r="F103" t="s">
        <v>988</v>
      </c>
      <c r="G103" s="33" t="s">
        <v>1046</v>
      </c>
      <c r="H103" t="s">
        <v>385</v>
      </c>
      <c r="I103" t="s">
        <v>1047</v>
      </c>
      <c r="J103">
        <v>110</v>
      </c>
    </row>
    <row r="104" spans="1:10" ht="13.5">
      <c r="A104">
        <v>111</v>
      </c>
      <c r="B104" s="31" t="s">
        <v>386</v>
      </c>
      <c r="C104" s="32" t="s">
        <v>387</v>
      </c>
      <c r="D104" s="34" t="s">
        <v>1048</v>
      </c>
      <c r="E104" t="s">
        <v>344</v>
      </c>
      <c r="F104" t="s">
        <v>988</v>
      </c>
      <c r="G104" s="33" t="s">
        <v>1049</v>
      </c>
      <c r="H104" t="s">
        <v>1050</v>
      </c>
      <c r="I104" t="s">
        <v>1051</v>
      </c>
      <c r="J104">
        <v>111</v>
      </c>
    </row>
    <row r="105" spans="1:10" ht="13.5">
      <c r="A105">
        <v>112</v>
      </c>
      <c r="B105" s="31" t="s">
        <v>388</v>
      </c>
      <c r="C105" s="32" t="s">
        <v>389</v>
      </c>
      <c r="D105" s="34" t="s">
        <v>1052</v>
      </c>
      <c r="E105" t="s">
        <v>344</v>
      </c>
      <c r="F105" t="s">
        <v>988</v>
      </c>
      <c r="G105" s="33" t="s">
        <v>1053</v>
      </c>
      <c r="H105" t="s">
        <v>390</v>
      </c>
      <c r="I105" t="s">
        <v>1054</v>
      </c>
      <c r="J105">
        <v>112</v>
      </c>
    </row>
    <row r="106" spans="1:10" ht="13.5">
      <c r="A106">
        <v>113</v>
      </c>
      <c r="B106" s="31" t="s">
        <v>391</v>
      </c>
      <c r="C106" s="32" t="s">
        <v>392</v>
      </c>
      <c r="D106" s="32" t="s">
        <v>1055</v>
      </c>
      <c r="E106" t="s">
        <v>344</v>
      </c>
      <c r="F106" t="s">
        <v>988</v>
      </c>
      <c r="G106" s="33" t="s">
        <v>1056</v>
      </c>
      <c r="H106" t="s">
        <v>393</v>
      </c>
      <c r="I106" t="s">
        <v>1057</v>
      </c>
      <c r="J106">
        <v>113</v>
      </c>
    </row>
    <row r="107" spans="1:10" ht="13.5">
      <c r="A107">
        <v>114</v>
      </c>
      <c r="B107" s="31" t="s">
        <v>394</v>
      </c>
      <c r="C107" s="32" t="s">
        <v>395</v>
      </c>
      <c r="D107" s="32" t="s">
        <v>1058</v>
      </c>
      <c r="E107" t="s">
        <v>344</v>
      </c>
      <c r="F107" t="s">
        <v>1041</v>
      </c>
      <c r="G107" s="33" t="s">
        <v>1059</v>
      </c>
      <c r="H107" t="s">
        <v>1060</v>
      </c>
      <c r="I107" t="s">
        <v>1061</v>
      </c>
      <c r="J107">
        <v>114</v>
      </c>
    </row>
    <row r="108" spans="1:10" ht="13.5">
      <c r="A108">
        <v>115</v>
      </c>
      <c r="B108" s="32" t="s">
        <v>396</v>
      </c>
      <c r="C108" s="32" t="s">
        <v>397</v>
      </c>
      <c r="D108" s="32" t="s">
        <v>1062</v>
      </c>
      <c r="E108" t="s">
        <v>344</v>
      </c>
      <c r="F108" t="s">
        <v>1041</v>
      </c>
      <c r="G108" s="33" t="s">
        <v>1063</v>
      </c>
      <c r="H108" t="s">
        <v>1064</v>
      </c>
      <c r="I108" t="s">
        <v>1065</v>
      </c>
      <c r="J108">
        <v>115</v>
      </c>
    </row>
    <row r="109" spans="1:10" ht="13.5">
      <c r="A109">
        <v>116</v>
      </c>
      <c r="B109" s="31" t="s">
        <v>398</v>
      </c>
      <c r="C109" s="32" t="s">
        <v>399</v>
      </c>
      <c r="D109" s="32" t="s">
        <v>1066</v>
      </c>
      <c r="E109" t="s">
        <v>344</v>
      </c>
      <c r="F109" t="s">
        <v>1041</v>
      </c>
      <c r="G109" s="33" t="s">
        <v>1067</v>
      </c>
      <c r="H109" t="s">
        <v>1068</v>
      </c>
      <c r="I109" t="s">
        <v>1069</v>
      </c>
      <c r="J109">
        <v>116</v>
      </c>
    </row>
    <row r="110" spans="1:10" ht="13.5">
      <c r="A110">
        <v>117</v>
      </c>
      <c r="B110" s="31" t="s">
        <v>400</v>
      </c>
      <c r="C110" s="32" t="s">
        <v>401</v>
      </c>
      <c r="D110" s="32" t="s">
        <v>1070</v>
      </c>
      <c r="E110" t="s">
        <v>344</v>
      </c>
      <c r="F110" t="s">
        <v>1041</v>
      </c>
      <c r="G110" s="33" t="s">
        <v>1071</v>
      </c>
      <c r="H110" t="s">
        <v>1072</v>
      </c>
      <c r="I110" t="s">
        <v>1073</v>
      </c>
      <c r="J110">
        <v>117</v>
      </c>
    </row>
    <row r="111" spans="1:10" ht="13.5">
      <c r="A111">
        <v>118</v>
      </c>
      <c r="B111" s="31" t="s">
        <v>402</v>
      </c>
      <c r="C111" s="32" t="s">
        <v>403</v>
      </c>
      <c r="D111" s="32" t="s">
        <v>1074</v>
      </c>
      <c r="E111" t="s">
        <v>344</v>
      </c>
      <c r="F111" t="s">
        <v>1041</v>
      </c>
      <c r="G111" s="33" t="s">
        <v>1075</v>
      </c>
      <c r="H111" t="s">
        <v>1076</v>
      </c>
      <c r="I111" t="s">
        <v>1077</v>
      </c>
      <c r="J111">
        <v>118</v>
      </c>
    </row>
    <row r="112" spans="1:10" ht="13.5">
      <c r="A112">
        <v>119</v>
      </c>
      <c r="B112" s="31" t="s">
        <v>404</v>
      </c>
      <c r="C112" s="32" t="s">
        <v>405</v>
      </c>
      <c r="D112" s="32" t="s">
        <v>1078</v>
      </c>
      <c r="E112" t="s">
        <v>344</v>
      </c>
      <c r="F112" t="s">
        <v>1041</v>
      </c>
      <c r="G112" s="33" t="s">
        <v>1079</v>
      </c>
      <c r="H112" t="s">
        <v>1080</v>
      </c>
      <c r="I112" t="s">
        <v>1081</v>
      </c>
      <c r="J112">
        <v>119</v>
      </c>
    </row>
    <row r="113" spans="1:10" ht="13.5">
      <c r="A113">
        <v>120</v>
      </c>
      <c r="B113" s="31" t="s">
        <v>406</v>
      </c>
      <c r="C113" s="32" t="s">
        <v>407</v>
      </c>
      <c r="D113" s="32" t="s">
        <v>1082</v>
      </c>
      <c r="E113" t="s">
        <v>344</v>
      </c>
      <c r="F113" t="s">
        <v>1041</v>
      </c>
      <c r="G113" s="33" t="s">
        <v>1083</v>
      </c>
      <c r="H113" t="s">
        <v>1084</v>
      </c>
      <c r="I113" t="s">
        <v>1085</v>
      </c>
      <c r="J113">
        <v>120</v>
      </c>
    </row>
    <row r="114" spans="1:10" ht="13.5">
      <c r="A114">
        <v>121</v>
      </c>
      <c r="B114" s="31" t="s">
        <v>408</v>
      </c>
      <c r="C114" s="32" t="s">
        <v>409</v>
      </c>
      <c r="D114" s="32" t="s">
        <v>1086</v>
      </c>
      <c r="E114" t="s">
        <v>344</v>
      </c>
      <c r="F114" t="s">
        <v>410</v>
      </c>
      <c r="G114" s="33" t="s">
        <v>1087</v>
      </c>
      <c r="H114" t="s">
        <v>1088</v>
      </c>
      <c r="I114" t="s">
        <v>1089</v>
      </c>
      <c r="J114">
        <v>121</v>
      </c>
    </row>
    <row r="115" spans="1:10" ht="13.5">
      <c r="A115">
        <v>122</v>
      </c>
      <c r="B115" s="31" t="s">
        <v>411</v>
      </c>
      <c r="C115" s="32" t="s">
        <v>412</v>
      </c>
      <c r="D115" s="32" t="s">
        <v>1090</v>
      </c>
      <c r="E115" t="s">
        <v>344</v>
      </c>
      <c r="F115" t="s">
        <v>410</v>
      </c>
      <c r="G115" s="33" t="s">
        <v>1091</v>
      </c>
      <c r="H115" t="s">
        <v>1092</v>
      </c>
      <c r="I115" t="s">
        <v>1093</v>
      </c>
      <c r="J115">
        <v>122</v>
      </c>
    </row>
    <row r="116" spans="1:10" ht="13.5">
      <c r="A116">
        <v>123</v>
      </c>
      <c r="B116" s="31" t="s">
        <v>413</v>
      </c>
      <c r="C116" s="32" t="s">
        <v>414</v>
      </c>
      <c r="D116" s="32" t="s">
        <v>1094</v>
      </c>
      <c r="E116" t="s">
        <v>344</v>
      </c>
      <c r="F116" t="s">
        <v>410</v>
      </c>
      <c r="G116" s="33" t="s">
        <v>1095</v>
      </c>
      <c r="H116" t="s">
        <v>1096</v>
      </c>
      <c r="I116" t="s">
        <v>1097</v>
      </c>
      <c r="J116">
        <v>123</v>
      </c>
    </row>
    <row r="117" spans="1:10" ht="13.5">
      <c r="A117">
        <v>124</v>
      </c>
      <c r="B117" s="31" t="s">
        <v>415</v>
      </c>
      <c r="C117" s="32" t="s">
        <v>416</v>
      </c>
      <c r="D117" s="32" t="s">
        <v>1098</v>
      </c>
      <c r="E117" t="s">
        <v>344</v>
      </c>
      <c r="F117" t="s">
        <v>417</v>
      </c>
      <c r="G117" s="33" t="s">
        <v>1099</v>
      </c>
      <c r="H117" t="s">
        <v>418</v>
      </c>
      <c r="I117" t="s">
        <v>1100</v>
      </c>
      <c r="J117">
        <v>124</v>
      </c>
    </row>
    <row r="118" spans="1:10" ht="13.5">
      <c r="A118">
        <v>125</v>
      </c>
      <c r="B118" s="31" t="s">
        <v>419</v>
      </c>
      <c r="C118" s="32" t="s">
        <v>420</v>
      </c>
      <c r="D118" s="32" t="s">
        <v>1101</v>
      </c>
      <c r="E118" t="s">
        <v>344</v>
      </c>
      <c r="F118" t="s">
        <v>417</v>
      </c>
      <c r="G118" s="33" t="s">
        <v>1102</v>
      </c>
      <c r="H118" t="s">
        <v>421</v>
      </c>
      <c r="I118" t="s">
        <v>1103</v>
      </c>
      <c r="J118">
        <v>125</v>
      </c>
    </row>
    <row r="119" spans="1:10" ht="13.5">
      <c r="A119">
        <v>126</v>
      </c>
      <c r="B119" s="31" t="s">
        <v>422</v>
      </c>
      <c r="C119" s="32" t="s">
        <v>423</v>
      </c>
      <c r="D119" s="32" t="s">
        <v>1104</v>
      </c>
      <c r="E119" t="s">
        <v>344</v>
      </c>
      <c r="F119" t="s">
        <v>417</v>
      </c>
      <c r="G119" s="33" t="s">
        <v>1105</v>
      </c>
      <c r="H119" t="s">
        <v>1106</v>
      </c>
      <c r="I119" t="s">
        <v>1107</v>
      </c>
      <c r="J119">
        <v>126</v>
      </c>
    </row>
    <row r="120" spans="1:10" ht="13.5">
      <c r="A120">
        <v>127</v>
      </c>
      <c r="B120" s="31" t="s">
        <v>724</v>
      </c>
      <c r="C120" s="32" t="s">
        <v>424</v>
      </c>
      <c r="D120" s="32" t="s">
        <v>1108</v>
      </c>
      <c r="E120" t="s">
        <v>344</v>
      </c>
      <c r="F120" t="s">
        <v>417</v>
      </c>
      <c r="G120" s="33" t="s">
        <v>1109</v>
      </c>
      <c r="H120" t="s">
        <v>1110</v>
      </c>
      <c r="I120" t="s">
        <v>1111</v>
      </c>
      <c r="J120">
        <v>127</v>
      </c>
    </row>
    <row r="121" spans="1:10" ht="13.5">
      <c r="A121">
        <v>128</v>
      </c>
      <c r="B121" s="31" t="s">
        <v>425</v>
      </c>
      <c r="C121" s="32" t="s">
        <v>426</v>
      </c>
      <c r="D121" s="32" t="s">
        <v>1112</v>
      </c>
      <c r="E121" t="s">
        <v>344</v>
      </c>
      <c r="F121" t="s">
        <v>417</v>
      </c>
      <c r="G121" s="33" t="s">
        <v>1113</v>
      </c>
      <c r="H121" t="s">
        <v>427</v>
      </c>
      <c r="I121" t="s">
        <v>1114</v>
      </c>
      <c r="J121">
        <v>128</v>
      </c>
    </row>
    <row r="122" spans="1:10" ht="13.5">
      <c r="A122">
        <v>129</v>
      </c>
      <c r="B122" s="31" t="s">
        <v>428</v>
      </c>
      <c r="C122" s="32" t="s">
        <v>429</v>
      </c>
      <c r="D122" s="32" t="s">
        <v>1115</v>
      </c>
      <c r="E122" t="s">
        <v>344</v>
      </c>
      <c r="F122" t="s">
        <v>417</v>
      </c>
      <c r="G122" s="33" t="s">
        <v>1116</v>
      </c>
      <c r="H122" t="s">
        <v>430</v>
      </c>
      <c r="I122" t="s">
        <v>1117</v>
      </c>
      <c r="J122">
        <v>129</v>
      </c>
    </row>
    <row r="123" spans="1:10" ht="13.5">
      <c r="A123">
        <v>130</v>
      </c>
      <c r="B123" s="31" t="s">
        <v>431</v>
      </c>
      <c r="C123" s="32" t="s">
        <v>432</v>
      </c>
      <c r="D123" s="32" t="s">
        <v>1118</v>
      </c>
      <c r="E123" t="s">
        <v>344</v>
      </c>
      <c r="F123" t="s">
        <v>417</v>
      </c>
      <c r="G123" s="33" t="s">
        <v>1119</v>
      </c>
      <c r="H123" t="s">
        <v>433</v>
      </c>
      <c r="I123" t="s">
        <v>1120</v>
      </c>
      <c r="J123">
        <v>130</v>
      </c>
    </row>
    <row r="124" spans="1:10" ht="13.5">
      <c r="A124">
        <v>131</v>
      </c>
      <c r="B124" s="31" t="s">
        <v>434</v>
      </c>
      <c r="C124" s="32" t="s">
        <v>435</v>
      </c>
      <c r="D124" s="32" t="s">
        <v>1121</v>
      </c>
      <c r="E124" t="s">
        <v>344</v>
      </c>
      <c r="F124" t="s">
        <v>417</v>
      </c>
      <c r="G124" s="33" t="s">
        <v>1122</v>
      </c>
      <c r="H124" t="s">
        <v>436</v>
      </c>
      <c r="I124" t="s">
        <v>1123</v>
      </c>
      <c r="J124">
        <v>131</v>
      </c>
    </row>
    <row r="125" spans="1:10" ht="13.5">
      <c r="A125">
        <v>132</v>
      </c>
      <c r="B125" s="31" t="s">
        <v>437</v>
      </c>
      <c r="C125" s="32" t="s">
        <v>438</v>
      </c>
      <c r="D125" s="32" t="s">
        <v>1124</v>
      </c>
      <c r="E125" t="s">
        <v>439</v>
      </c>
      <c r="F125" t="s">
        <v>1125</v>
      </c>
      <c r="G125" s="33" t="s">
        <v>1126</v>
      </c>
      <c r="H125" t="s">
        <v>1127</v>
      </c>
      <c r="I125" t="s">
        <v>1128</v>
      </c>
      <c r="J125">
        <v>132</v>
      </c>
    </row>
    <row r="126" spans="1:10" ht="13.5">
      <c r="A126">
        <v>133</v>
      </c>
      <c r="B126" s="31" t="s">
        <v>440</v>
      </c>
      <c r="C126" s="32" t="s">
        <v>441</v>
      </c>
      <c r="D126" s="32" t="s">
        <v>1129</v>
      </c>
      <c r="E126" t="s">
        <v>439</v>
      </c>
      <c r="F126" t="s">
        <v>1125</v>
      </c>
      <c r="G126" s="33" t="s">
        <v>1130</v>
      </c>
      <c r="H126" t="s">
        <v>442</v>
      </c>
      <c r="I126" t="s">
        <v>1131</v>
      </c>
      <c r="J126">
        <v>133</v>
      </c>
    </row>
    <row r="127" spans="1:10" ht="13.5">
      <c r="A127">
        <v>134</v>
      </c>
      <c r="B127" s="31" t="s">
        <v>443</v>
      </c>
      <c r="C127" s="32" t="s">
        <v>444</v>
      </c>
      <c r="D127" s="32" t="s">
        <v>1132</v>
      </c>
      <c r="E127" t="s">
        <v>439</v>
      </c>
      <c r="F127" t="s">
        <v>1125</v>
      </c>
      <c r="G127" s="33" t="s">
        <v>1133</v>
      </c>
      <c r="H127" t="s">
        <v>1134</v>
      </c>
      <c r="I127" t="s">
        <v>1135</v>
      </c>
      <c r="J127">
        <v>134</v>
      </c>
    </row>
    <row r="128" spans="1:10" ht="13.5">
      <c r="A128">
        <v>135</v>
      </c>
      <c r="B128" s="31" t="s">
        <v>445</v>
      </c>
      <c r="C128" s="32" t="s">
        <v>446</v>
      </c>
      <c r="D128" s="32" t="s">
        <v>1136</v>
      </c>
      <c r="E128" t="s">
        <v>439</v>
      </c>
      <c r="F128" t="s">
        <v>1125</v>
      </c>
      <c r="G128" s="33" t="s">
        <v>1137</v>
      </c>
      <c r="H128" t="s">
        <v>1138</v>
      </c>
      <c r="I128" t="s">
        <v>1139</v>
      </c>
      <c r="J128">
        <v>135</v>
      </c>
    </row>
    <row r="129" spans="1:10" ht="13.5">
      <c r="A129">
        <v>136</v>
      </c>
      <c r="B129" s="31" t="s">
        <v>447</v>
      </c>
      <c r="C129" s="32" t="s">
        <v>448</v>
      </c>
      <c r="D129" s="32" t="s">
        <v>1140</v>
      </c>
      <c r="E129" t="s">
        <v>439</v>
      </c>
      <c r="F129" t="s">
        <v>1125</v>
      </c>
      <c r="G129" s="33" t="s">
        <v>1141</v>
      </c>
      <c r="H129" t="s">
        <v>1142</v>
      </c>
      <c r="I129" t="s">
        <v>1143</v>
      </c>
      <c r="J129">
        <v>136</v>
      </c>
    </row>
    <row r="130" spans="1:10" ht="13.5">
      <c r="A130">
        <v>137</v>
      </c>
      <c r="B130" s="31" t="s">
        <v>449</v>
      </c>
      <c r="C130" s="32" t="s">
        <v>450</v>
      </c>
      <c r="D130" s="32" t="s">
        <v>1144</v>
      </c>
      <c r="E130" t="s">
        <v>439</v>
      </c>
      <c r="F130" t="s">
        <v>1125</v>
      </c>
      <c r="G130" s="33" t="s">
        <v>1145</v>
      </c>
      <c r="H130" t="s">
        <v>1146</v>
      </c>
      <c r="I130" t="s">
        <v>1147</v>
      </c>
      <c r="J130">
        <v>137</v>
      </c>
    </row>
    <row r="131" spans="1:10" ht="13.5">
      <c r="A131">
        <v>138</v>
      </c>
      <c r="B131" s="31" t="s">
        <v>451</v>
      </c>
      <c r="C131" s="32" t="s">
        <v>452</v>
      </c>
      <c r="D131" s="32" t="s">
        <v>1148</v>
      </c>
      <c r="E131" t="s">
        <v>439</v>
      </c>
      <c r="F131" t="s">
        <v>453</v>
      </c>
      <c r="G131" s="33" t="s">
        <v>1149</v>
      </c>
      <c r="H131" t="s">
        <v>454</v>
      </c>
      <c r="I131" t="s">
        <v>1150</v>
      </c>
      <c r="J131">
        <v>138</v>
      </c>
    </row>
    <row r="132" spans="1:10" ht="13.5">
      <c r="A132">
        <v>139</v>
      </c>
      <c r="B132" s="31" t="s">
        <v>455</v>
      </c>
      <c r="C132" s="32" t="s">
        <v>456</v>
      </c>
      <c r="D132" s="32" t="s">
        <v>1151</v>
      </c>
      <c r="E132" t="s">
        <v>439</v>
      </c>
      <c r="F132" t="s">
        <v>453</v>
      </c>
      <c r="G132" s="33" t="s">
        <v>1152</v>
      </c>
      <c r="H132" t="s">
        <v>457</v>
      </c>
      <c r="I132" t="s">
        <v>1153</v>
      </c>
      <c r="J132">
        <v>139</v>
      </c>
    </row>
    <row r="133" spans="1:10" ht="13.5">
      <c r="A133">
        <v>140</v>
      </c>
      <c r="B133" s="31" t="s">
        <v>458</v>
      </c>
      <c r="C133" s="32" t="s">
        <v>459</v>
      </c>
      <c r="D133" s="32" t="s">
        <v>1154</v>
      </c>
      <c r="E133" t="s">
        <v>439</v>
      </c>
      <c r="F133" t="s">
        <v>453</v>
      </c>
      <c r="G133" s="33" t="s">
        <v>1155</v>
      </c>
      <c r="H133" t="s">
        <v>460</v>
      </c>
      <c r="I133" t="s">
        <v>1156</v>
      </c>
      <c r="J133">
        <v>140</v>
      </c>
    </row>
    <row r="134" spans="1:10" ht="13.5">
      <c r="A134">
        <v>141</v>
      </c>
      <c r="B134" s="31" t="s">
        <v>461</v>
      </c>
      <c r="C134" s="32" t="s">
        <v>462</v>
      </c>
      <c r="D134" s="32" t="s">
        <v>1157</v>
      </c>
      <c r="E134" t="s">
        <v>439</v>
      </c>
      <c r="F134" t="s">
        <v>453</v>
      </c>
      <c r="G134" s="33" t="s">
        <v>1158</v>
      </c>
      <c r="H134" t="s">
        <v>463</v>
      </c>
      <c r="I134" t="s">
        <v>1159</v>
      </c>
      <c r="J134">
        <v>141</v>
      </c>
    </row>
    <row r="135" spans="1:10" ht="13.5">
      <c r="A135">
        <v>142</v>
      </c>
      <c r="B135" s="31" t="s">
        <v>464</v>
      </c>
      <c r="C135" s="32" t="s">
        <v>465</v>
      </c>
      <c r="D135" s="32" t="s">
        <v>1160</v>
      </c>
      <c r="E135" t="s">
        <v>439</v>
      </c>
      <c r="F135" t="s">
        <v>453</v>
      </c>
      <c r="G135" s="33" t="s">
        <v>1161</v>
      </c>
      <c r="H135" t="s">
        <v>1162</v>
      </c>
      <c r="I135" t="s">
        <v>1163</v>
      </c>
      <c r="J135">
        <v>142</v>
      </c>
    </row>
    <row r="136" spans="1:10" ht="13.5">
      <c r="A136">
        <v>143</v>
      </c>
      <c r="B136" s="31" t="s">
        <v>1164</v>
      </c>
      <c r="C136" s="32" t="s">
        <v>466</v>
      </c>
      <c r="D136" s="32" t="s">
        <v>1165</v>
      </c>
      <c r="E136" t="s">
        <v>439</v>
      </c>
      <c r="F136" t="s">
        <v>453</v>
      </c>
      <c r="G136" s="33" t="s">
        <v>1166</v>
      </c>
      <c r="H136" t="s">
        <v>467</v>
      </c>
      <c r="I136" t="s">
        <v>1167</v>
      </c>
      <c r="J136">
        <v>143</v>
      </c>
    </row>
    <row r="137" spans="1:10" ht="13.5">
      <c r="A137">
        <v>144</v>
      </c>
      <c r="B137" s="31" t="s">
        <v>468</v>
      </c>
      <c r="C137" s="32" t="s">
        <v>469</v>
      </c>
      <c r="D137" s="32" t="s">
        <v>1168</v>
      </c>
      <c r="E137" t="s">
        <v>439</v>
      </c>
      <c r="F137" t="s">
        <v>470</v>
      </c>
      <c r="G137" s="33" t="s">
        <v>1169</v>
      </c>
      <c r="H137" t="s">
        <v>471</v>
      </c>
      <c r="I137" t="s">
        <v>1170</v>
      </c>
      <c r="J137">
        <v>144</v>
      </c>
    </row>
    <row r="138" spans="1:10" ht="13.5">
      <c r="A138">
        <v>145</v>
      </c>
      <c r="B138" s="31" t="s">
        <v>472</v>
      </c>
      <c r="C138" s="32" t="s">
        <v>473</v>
      </c>
      <c r="D138" s="32" t="s">
        <v>1171</v>
      </c>
      <c r="E138" t="s">
        <v>439</v>
      </c>
      <c r="F138" t="s">
        <v>470</v>
      </c>
      <c r="G138" s="33" t="s">
        <v>1172</v>
      </c>
      <c r="H138" t="s">
        <v>474</v>
      </c>
      <c r="I138" t="s">
        <v>1173</v>
      </c>
      <c r="J138">
        <v>145</v>
      </c>
    </row>
    <row r="139" spans="1:10" ht="13.5">
      <c r="A139">
        <v>146</v>
      </c>
      <c r="B139" s="31" t="s">
        <v>475</v>
      </c>
      <c r="C139" s="32" t="s">
        <v>476</v>
      </c>
      <c r="D139" s="32" t="s">
        <v>1174</v>
      </c>
      <c r="E139" t="s">
        <v>439</v>
      </c>
      <c r="F139" t="s">
        <v>470</v>
      </c>
      <c r="G139" s="33" t="s">
        <v>1175</v>
      </c>
      <c r="H139" t="s">
        <v>477</v>
      </c>
      <c r="I139" t="s">
        <v>1176</v>
      </c>
      <c r="J139">
        <v>146</v>
      </c>
    </row>
    <row r="140" spans="1:10" ht="13.5">
      <c r="A140">
        <v>147</v>
      </c>
      <c r="B140" s="31" t="s">
        <v>478</v>
      </c>
      <c r="C140" s="32" t="s">
        <v>479</v>
      </c>
      <c r="D140" s="32" t="s">
        <v>1177</v>
      </c>
      <c r="E140" t="s">
        <v>439</v>
      </c>
      <c r="F140" t="s">
        <v>470</v>
      </c>
      <c r="G140" s="33" t="s">
        <v>1178</v>
      </c>
      <c r="H140" t="s">
        <v>480</v>
      </c>
      <c r="I140" t="s">
        <v>1179</v>
      </c>
      <c r="J140">
        <v>147</v>
      </c>
    </row>
    <row r="141" spans="1:10" ht="13.5">
      <c r="A141">
        <v>148</v>
      </c>
      <c r="B141" s="31" t="s">
        <v>481</v>
      </c>
      <c r="C141" s="32" t="s">
        <v>482</v>
      </c>
      <c r="D141" s="32" t="s">
        <v>1180</v>
      </c>
      <c r="E141" t="s">
        <v>439</v>
      </c>
      <c r="F141" t="s">
        <v>470</v>
      </c>
      <c r="G141" s="33" t="s">
        <v>1181</v>
      </c>
      <c r="H141" t="s">
        <v>483</v>
      </c>
      <c r="I141" t="s">
        <v>1182</v>
      </c>
      <c r="J141">
        <v>148</v>
      </c>
    </row>
    <row r="142" spans="1:10" ht="13.5">
      <c r="A142">
        <v>149</v>
      </c>
      <c r="B142" s="31" t="s">
        <v>484</v>
      </c>
      <c r="C142" s="32" t="s">
        <v>485</v>
      </c>
      <c r="D142" s="32" t="s">
        <v>1183</v>
      </c>
      <c r="E142" t="s">
        <v>439</v>
      </c>
      <c r="F142" t="s">
        <v>470</v>
      </c>
      <c r="G142" s="33" t="s">
        <v>1184</v>
      </c>
      <c r="H142" t="s">
        <v>486</v>
      </c>
      <c r="I142" t="s">
        <v>1185</v>
      </c>
      <c r="J142">
        <v>149</v>
      </c>
    </row>
    <row r="143" spans="1:10" ht="13.5">
      <c r="A143">
        <v>150</v>
      </c>
      <c r="B143" s="31" t="s">
        <v>487</v>
      </c>
      <c r="C143" s="32" t="s">
        <v>488</v>
      </c>
      <c r="D143" s="32" t="s">
        <v>1186</v>
      </c>
      <c r="E143" t="s">
        <v>439</v>
      </c>
      <c r="F143" t="s">
        <v>489</v>
      </c>
      <c r="G143" s="33" t="s">
        <v>1187</v>
      </c>
      <c r="H143" t="s">
        <v>1188</v>
      </c>
      <c r="I143" t="s">
        <v>1189</v>
      </c>
      <c r="J143">
        <v>150</v>
      </c>
    </row>
    <row r="144" spans="1:10" ht="13.5">
      <c r="A144">
        <v>151</v>
      </c>
      <c r="B144" s="32" t="s">
        <v>490</v>
      </c>
      <c r="C144" s="32" t="s">
        <v>491</v>
      </c>
      <c r="D144" s="32" t="s">
        <v>1190</v>
      </c>
      <c r="E144" t="s">
        <v>439</v>
      </c>
      <c r="F144" t="s">
        <v>489</v>
      </c>
      <c r="G144" s="33" t="s">
        <v>1191</v>
      </c>
      <c r="H144" t="s">
        <v>1192</v>
      </c>
      <c r="I144" t="s">
        <v>1193</v>
      </c>
      <c r="J144">
        <v>151</v>
      </c>
    </row>
    <row r="145" spans="1:10" ht="13.5">
      <c r="A145">
        <v>152</v>
      </c>
      <c r="B145" s="31" t="s">
        <v>725</v>
      </c>
      <c r="C145" s="32" t="s">
        <v>492</v>
      </c>
      <c r="D145" s="32" t="s">
        <v>1194</v>
      </c>
      <c r="E145" t="s">
        <v>439</v>
      </c>
      <c r="F145" t="s">
        <v>489</v>
      </c>
      <c r="G145" s="33" t="s">
        <v>1195</v>
      </c>
      <c r="H145" t="s">
        <v>493</v>
      </c>
      <c r="I145" t="s">
        <v>1196</v>
      </c>
      <c r="J145">
        <v>152</v>
      </c>
    </row>
    <row r="146" spans="1:10" ht="13.5">
      <c r="A146">
        <v>153</v>
      </c>
      <c r="B146" s="31" t="s">
        <v>494</v>
      </c>
      <c r="C146" s="32" t="s">
        <v>495</v>
      </c>
      <c r="D146" s="32" t="s">
        <v>1197</v>
      </c>
      <c r="E146" t="s">
        <v>439</v>
      </c>
      <c r="F146" t="s">
        <v>489</v>
      </c>
      <c r="G146" s="33" t="s">
        <v>1198</v>
      </c>
      <c r="H146" t="s">
        <v>1199</v>
      </c>
      <c r="I146" t="s">
        <v>1200</v>
      </c>
      <c r="J146">
        <v>153</v>
      </c>
    </row>
    <row r="147" spans="1:10" ht="13.5">
      <c r="A147">
        <v>154</v>
      </c>
      <c r="B147" s="31" t="s">
        <v>496</v>
      </c>
      <c r="C147" s="32" t="s">
        <v>497</v>
      </c>
      <c r="D147" s="32" t="s">
        <v>1201</v>
      </c>
      <c r="E147" t="s">
        <v>439</v>
      </c>
      <c r="F147" t="s">
        <v>489</v>
      </c>
      <c r="G147" s="33" t="s">
        <v>1202</v>
      </c>
      <c r="H147" t="s">
        <v>1203</v>
      </c>
      <c r="I147" t="s">
        <v>1204</v>
      </c>
      <c r="J147">
        <v>154</v>
      </c>
    </row>
    <row r="148" spans="1:10" ht="13.5">
      <c r="A148">
        <v>155</v>
      </c>
      <c r="B148" s="31" t="s">
        <v>498</v>
      </c>
      <c r="C148" s="32" t="s">
        <v>499</v>
      </c>
      <c r="D148" s="32" t="s">
        <v>1205</v>
      </c>
      <c r="E148" t="s">
        <v>439</v>
      </c>
      <c r="F148" t="s">
        <v>489</v>
      </c>
      <c r="G148" s="33" t="s">
        <v>1206</v>
      </c>
      <c r="H148" t="s">
        <v>500</v>
      </c>
      <c r="I148" t="s">
        <v>1207</v>
      </c>
      <c r="J148">
        <v>155</v>
      </c>
    </row>
    <row r="149" spans="1:10" ht="13.5">
      <c r="A149">
        <v>156</v>
      </c>
      <c r="B149" s="31" t="s">
        <v>501</v>
      </c>
      <c r="C149" s="32" t="s">
        <v>502</v>
      </c>
      <c r="D149" s="32" t="s">
        <v>1208</v>
      </c>
      <c r="E149" t="s">
        <v>439</v>
      </c>
      <c r="F149" t="s">
        <v>489</v>
      </c>
      <c r="G149" s="33" t="s">
        <v>1209</v>
      </c>
      <c r="H149" t="s">
        <v>503</v>
      </c>
      <c r="I149" t="s">
        <v>1210</v>
      </c>
      <c r="J149">
        <v>156</v>
      </c>
    </row>
    <row r="150" spans="1:10" ht="13.5">
      <c r="A150">
        <v>157</v>
      </c>
      <c r="B150" s="31" t="s">
        <v>504</v>
      </c>
      <c r="C150" s="32" t="s">
        <v>505</v>
      </c>
      <c r="D150" s="32" t="s">
        <v>1211</v>
      </c>
      <c r="E150" t="s">
        <v>439</v>
      </c>
      <c r="F150" t="s">
        <v>489</v>
      </c>
      <c r="G150" s="33" t="s">
        <v>1212</v>
      </c>
      <c r="H150" t="s">
        <v>506</v>
      </c>
      <c r="I150" t="s">
        <v>1213</v>
      </c>
      <c r="J150">
        <v>157</v>
      </c>
    </row>
    <row r="151" spans="1:10" ht="13.5">
      <c r="A151">
        <v>158</v>
      </c>
      <c r="B151" s="31" t="s">
        <v>507</v>
      </c>
      <c r="C151" s="32" t="s">
        <v>508</v>
      </c>
      <c r="D151" s="32" t="s">
        <v>1214</v>
      </c>
      <c r="E151" t="s">
        <v>439</v>
      </c>
      <c r="F151" t="s">
        <v>509</v>
      </c>
      <c r="G151" s="33" t="s">
        <v>1215</v>
      </c>
      <c r="H151" t="s">
        <v>1216</v>
      </c>
      <c r="I151" t="s">
        <v>1217</v>
      </c>
      <c r="J151">
        <v>158</v>
      </c>
    </row>
    <row r="152" spans="1:10" ht="13.5">
      <c r="A152">
        <v>159</v>
      </c>
      <c r="B152" s="31" t="s">
        <v>510</v>
      </c>
      <c r="C152" s="32" t="s">
        <v>511</v>
      </c>
      <c r="D152" s="32" t="s">
        <v>1218</v>
      </c>
      <c r="E152" t="s">
        <v>439</v>
      </c>
      <c r="F152" t="s">
        <v>509</v>
      </c>
      <c r="G152" s="33" t="s">
        <v>1219</v>
      </c>
      <c r="H152" t="s">
        <v>512</v>
      </c>
      <c r="I152" t="s">
        <v>1220</v>
      </c>
      <c r="J152">
        <v>159</v>
      </c>
    </row>
    <row r="153" spans="1:10" ht="13.5">
      <c r="A153">
        <v>160</v>
      </c>
      <c r="B153" s="32" t="s">
        <v>513</v>
      </c>
      <c r="C153" s="32" t="s">
        <v>685</v>
      </c>
      <c r="D153" s="32" t="s">
        <v>1221</v>
      </c>
      <c r="E153" t="s">
        <v>439</v>
      </c>
      <c r="F153" t="s">
        <v>509</v>
      </c>
      <c r="G153" s="33" t="s">
        <v>1222</v>
      </c>
      <c r="H153" t="s">
        <v>514</v>
      </c>
      <c r="I153" t="s">
        <v>1223</v>
      </c>
      <c r="J153">
        <v>160</v>
      </c>
    </row>
    <row r="154" spans="1:10" ht="13.5">
      <c r="A154">
        <v>161</v>
      </c>
      <c r="B154" s="32" t="s">
        <v>515</v>
      </c>
      <c r="C154" s="32" t="s">
        <v>686</v>
      </c>
      <c r="D154" s="32" t="s">
        <v>1224</v>
      </c>
      <c r="E154" t="s">
        <v>439</v>
      </c>
      <c r="F154" t="s">
        <v>509</v>
      </c>
      <c r="G154" s="33" t="s">
        <v>1225</v>
      </c>
      <c r="H154" t="s">
        <v>1226</v>
      </c>
      <c r="I154" t="s">
        <v>1227</v>
      </c>
      <c r="J154">
        <v>161</v>
      </c>
    </row>
    <row r="155" spans="1:10" ht="13.5">
      <c r="A155">
        <v>162</v>
      </c>
      <c r="B155" s="31" t="s">
        <v>516</v>
      </c>
      <c r="C155" s="32" t="s">
        <v>517</v>
      </c>
      <c r="D155" s="32" t="s">
        <v>1228</v>
      </c>
      <c r="E155" t="s">
        <v>439</v>
      </c>
      <c r="F155" t="s">
        <v>518</v>
      </c>
      <c r="G155" s="33" t="s">
        <v>1229</v>
      </c>
      <c r="H155" t="s">
        <v>519</v>
      </c>
      <c r="I155" t="s">
        <v>1230</v>
      </c>
      <c r="J155">
        <v>162</v>
      </c>
    </row>
    <row r="156" spans="1:10" ht="13.5">
      <c r="A156">
        <v>163</v>
      </c>
      <c r="B156" s="31" t="s">
        <v>520</v>
      </c>
      <c r="C156" s="32" t="s">
        <v>521</v>
      </c>
      <c r="D156" s="32" t="s">
        <v>1231</v>
      </c>
      <c r="E156" t="s">
        <v>439</v>
      </c>
      <c r="F156" t="s">
        <v>518</v>
      </c>
      <c r="G156" s="33" t="s">
        <v>1232</v>
      </c>
      <c r="H156" t="s">
        <v>522</v>
      </c>
      <c r="I156" t="s">
        <v>1233</v>
      </c>
      <c r="J156">
        <v>163</v>
      </c>
    </row>
    <row r="157" spans="1:10" ht="13.5">
      <c r="A157">
        <v>164</v>
      </c>
      <c r="B157" s="31" t="s">
        <v>523</v>
      </c>
      <c r="C157" s="32" t="s">
        <v>524</v>
      </c>
      <c r="D157" s="32" t="s">
        <v>1234</v>
      </c>
      <c r="E157" t="s">
        <v>439</v>
      </c>
      <c r="F157" t="s">
        <v>518</v>
      </c>
      <c r="G157" s="33" t="s">
        <v>1235</v>
      </c>
      <c r="H157" t="s">
        <v>1236</v>
      </c>
      <c r="I157" t="s">
        <v>1237</v>
      </c>
      <c r="J157">
        <v>164</v>
      </c>
    </row>
    <row r="158" spans="1:10" ht="13.5">
      <c r="A158">
        <v>165</v>
      </c>
      <c r="B158" s="31" t="s">
        <v>525</v>
      </c>
      <c r="C158" s="32" t="s">
        <v>526</v>
      </c>
      <c r="D158" s="32" t="s">
        <v>1238</v>
      </c>
      <c r="E158" t="s">
        <v>439</v>
      </c>
      <c r="F158" t="s">
        <v>518</v>
      </c>
      <c r="G158" s="33" t="s">
        <v>1239</v>
      </c>
      <c r="H158" t="s">
        <v>527</v>
      </c>
      <c r="I158" t="s">
        <v>1240</v>
      </c>
      <c r="J158">
        <v>165</v>
      </c>
    </row>
    <row r="159" spans="1:10" ht="13.5">
      <c r="A159">
        <v>166</v>
      </c>
      <c r="B159" s="31" t="s">
        <v>528</v>
      </c>
      <c r="C159" s="32" t="s">
        <v>529</v>
      </c>
      <c r="D159" s="32" t="s">
        <v>1241</v>
      </c>
      <c r="E159" t="s">
        <v>439</v>
      </c>
      <c r="F159" t="s">
        <v>518</v>
      </c>
      <c r="G159" s="33" t="s">
        <v>1242</v>
      </c>
      <c r="H159" t="s">
        <v>530</v>
      </c>
      <c r="I159" t="s">
        <v>1243</v>
      </c>
      <c r="J159">
        <v>166</v>
      </c>
    </row>
    <row r="160" spans="1:10" ht="13.5">
      <c r="A160">
        <v>167</v>
      </c>
      <c r="B160" s="31" t="s">
        <v>531</v>
      </c>
      <c r="C160" s="32" t="s">
        <v>532</v>
      </c>
      <c r="D160" s="32" t="s">
        <v>1244</v>
      </c>
      <c r="E160" t="s">
        <v>439</v>
      </c>
      <c r="F160" t="s">
        <v>518</v>
      </c>
      <c r="G160" s="33" t="s">
        <v>1245</v>
      </c>
      <c r="H160" t="s">
        <v>1246</v>
      </c>
      <c r="I160" t="s">
        <v>1247</v>
      </c>
      <c r="J160">
        <v>167</v>
      </c>
    </row>
    <row r="161" spans="1:10" ht="13.5">
      <c r="A161">
        <v>168</v>
      </c>
      <c r="B161" s="31" t="s">
        <v>533</v>
      </c>
      <c r="C161" s="32" t="s">
        <v>534</v>
      </c>
      <c r="D161" s="32" t="s">
        <v>1248</v>
      </c>
      <c r="E161" t="s">
        <v>439</v>
      </c>
      <c r="F161" t="s">
        <v>518</v>
      </c>
      <c r="G161" s="33" t="s">
        <v>1249</v>
      </c>
      <c r="H161" t="s">
        <v>535</v>
      </c>
      <c r="I161" t="s">
        <v>1250</v>
      </c>
      <c r="J161">
        <v>168</v>
      </c>
    </row>
    <row r="162" spans="1:10" ht="13.5">
      <c r="A162">
        <v>169</v>
      </c>
      <c r="B162" s="31" t="s">
        <v>536</v>
      </c>
      <c r="C162" s="32" t="s">
        <v>537</v>
      </c>
      <c r="D162" s="32" t="s">
        <v>1251</v>
      </c>
      <c r="E162" t="s">
        <v>439</v>
      </c>
      <c r="F162" t="s">
        <v>518</v>
      </c>
      <c r="G162" s="33" t="s">
        <v>1252</v>
      </c>
      <c r="H162" t="s">
        <v>538</v>
      </c>
      <c r="I162" t="s">
        <v>1253</v>
      </c>
      <c r="J162">
        <v>169</v>
      </c>
    </row>
    <row r="163" spans="1:10" ht="13.5">
      <c r="A163">
        <v>170</v>
      </c>
      <c r="B163" s="31" t="s">
        <v>539</v>
      </c>
      <c r="C163" s="32" t="s">
        <v>540</v>
      </c>
      <c r="D163" s="32" t="s">
        <v>1254</v>
      </c>
      <c r="E163" t="s">
        <v>439</v>
      </c>
      <c r="F163" t="s">
        <v>518</v>
      </c>
      <c r="G163" s="33" t="s">
        <v>1255</v>
      </c>
      <c r="H163" t="s">
        <v>541</v>
      </c>
      <c r="I163" t="s">
        <v>1256</v>
      </c>
      <c r="J163">
        <v>170</v>
      </c>
    </row>
    <row r="164" spans="1:10" ht="13.5">
      <c r="A164">
        <v>171</v>
      </c>
      <c r="B164" s="31" t="s">
        <v>542</v>
      </c>
      <c r="C164" s="32" t="s">
        <v>543</v>
      </c>
      <c r="D164" s="32" t="s">
        <v>1257</v>
      </c>
      <c r="E164" t="s">
        <v>439</v>
      </c>
      <c r="F164" t="s">
        <v>518</v>
      </c>
      <c r="G164" s="33" t="s">
        <v>1258</v>
      </c>
      <c r="H164" t="s">
        <v>544</v>
      </c>
      <c r="I164" t="s">
        <v>1259</v>
      </c>
      <c r="J164">
        <v>171</v>
      </c>
    </row>
    <row r="165" spans="1:10" ht="13.5">
      <c r="A165">
        <v>172</v>
      </c>
      <c r="B165" s="31" t="s">
        <v>545</v>
      </c>
      <c r="C165" s="32" t="s">
        <v>546</v>
      </c>
      <c r="D165" s="32" t="s">
        <v>1260</v>
      </c>
      <c r="E165" t="s">
        <v>439</v>
      </c>
      <c r="F165" t="s">
        <v>518</v>
      </c>
      <c r="G165" s="33" t="s">
        <v>1261</v>
      </c>
      <c r="H165" t="s">
        <v>547</v>
      </c>
      <c r="I165" t="s">
        <v>1262</v>
      </c>
      <c r="J165">
        <v>172</v>
      </c>
    </row>
    <row r="166" spans="1:10" ht="13.5">
      <c r="A166">
        <v>173</v>
      </c>
      <c r="B166" s="31" t="s">
        <v>548</v>
      </c>
      <c r="C166" s="32" t="s">
        <v>549</v>
      </c>
      <c r="D166" s="32" t="s">
        <v>1263</v>
      </c>
      <c r="E166" t="s">
        <v>439</v>
      </c>
      <c r="F166" t="s">
        <v>518</v>
      </c>
      <c r="G166" s="33" t="s">
        <v>1264</v>
      </c>
      <c r="H166" t="s">
        <v>550</v>
      </c>
      <c r="I166" t="s">
        <v>1265</v>
      </c>
      <c r="J166">
        <v>173</v>
      </c>
    </row>
    <row r="167" spans="1:10" ht="13.5">
      <c r="A167">
        <v>174</v>
      </c>
      <c r="B167" s="31" t="s">
        <v>551</v>
      </c>
      <c r="C167" s="32" t="s">
        <v>552</v>
      </c>
      <c r="D167" s="32" t="s">
        <v>1266</v>
      </c>
      <c r="E167" t="s">
        <v>439</v>
      </c>
      <c r="F167" t="s">
        <v>518</v>
      </c>
      <c r="G167" s="33" t="s">
        <v>1267</v>
      </c>
      <c r="H167" t="s">
        <v>553</v>
      </c>
      <c r="I167" t="s">
        <v>1268</v>
      </c>
      <c r="J167">
        <v>174</v>
      </c>
    </row>
    <row r="168" spans="1:10" ht="13.5">
      <c r="A168">
        <v>175</v>
      </c>
      <c r="B168" s="31" t="s">
        <v>554</v>
      </c>
      <c r="C168" s="32" t="s">
        <v>555</v>
      </c>
      <c r="D168" s="32" t="s">
        <v>1269</v>
      </c>
      <c r="E168" t="s">
        <v>439</v>
      </c>
      <c r="F168" t="s">
        <v>518</v>
      </c>
      <c r="G168" s="33" t="s">
        <v>1270</v>
      </c>
      <c r="H168" t="s">
        <v>556</v>
      </c>
      <c r="I168" t="s">
        <v>1271</v>
      </c>
      <c r="J168">
        <v>175</v>
      </c>
    </row>
    <row r="169" spans="1:10" ht="13.5">
      <c r="A169">
        <v>176</v>
      </c>
      <c r="B169" s="31" t="s">
        <v>557</v>
      </c>
      <c r="C169" s="32" t="s">
        <v>558</v>
      </c>
      <c r="D169" s="32" t="s">
        <v>1272</v>
      </c>
      <c r="E169" t="s">
        <v>439</v>
      </c>
      <c r="F169" t="s">
        <v>518</v>
      </c>
      <c r="G169" s="33" t="s">
        <v>1273</v>
      </c>
      <c r="H169" t="s">
        <v>559</v>
      </c>
      <c r="I169" t="s">
        <v>1274</v>
      </c>
      <c r="J169">
        <v>176</v>
      </c>
    </row>
    <row r="170" spans="1:10" ht="13.5">
      <c r="A170">
        <v>177</v>
      </c>
      <c r="B170" s="31" t="s">
        <v>560</v>
      </c>
      <c r="C170" s="32" t="s">
        <v>561</v>
      </c>
      <c r="D170" s="32" t="s">
        <v>1275</v>
      </c>
      <c r="E170" t="s">
        <v>439</v>
      </c>
      <c r="F170" t="s">
        <v>518</v>
      </c>
      <c r="G170" s="33" t="s">
        <v>1276</v>
      </c>
      <c r="H170" t="s">
        <v>562</v>
      </c>
      <c r="I170" t="s">
        <v>1277</v>
      </c>
      <c r="J170">
        <v>177</v>
      </c>
    </row>
    <row r="171" spans="1:10" ht="13.5">
      <c r="A171">
        <v>178</v>
      </c>
      <c r="B171" s="31" t="s">
        <v>563</v>
      </c>
      <c r="C171" s="32" t="s">
        <v>564</v>
      </c>
      <c r="D171" s="32" t="s">
        <v>1278</v>
      </c>
      <c r="E171" t="s">
        <v>439</v>
      </c>
      <c r="F171" t="s">
        <v>518</v>
      </c>
      <c r="G171" s="33" t="s">
        <v>1279</v>
      </c>
      <c r="H171" t="s">
        <v>565</v>
      </c>
      <c r="I171" t="s">
        <v>1280</v>
      </c>
      <c r="J171">
        <v>178</v>
      </c>
    </row>
    <row r="172" spans="1:10" ht="13.5">
      <c r="A172">
        <v>179</v>
      </c>
      <c r="B172" s="31" t="s">
        <v>566</v>
      </c>
      <c r="C172" s="32" t="s">
        <v>567</v>
      </c>
      <c r="D172" s="32" t="s">
        <v>1281</v>
      </c>
      <c r="E172" t="s">
        <v>439</v>
      </c>
      <c r="F172" t="s">
        <v>518</v>
      </c>
      <c r="G172" s="33" t="s">
        <v>1282</v>
      </c>
      <c r="H172" t="s">
        <v>568</v>
      </c>
      <c r="I172" t="s">
        <v>1283</v>
      </c>
      <c r="J172">
        <v>179</v>
      </c>
    </row>
    <row r="173" spans="1:10" ht="13.5">
      <c r="A173">
        <v>180</v>
      </c>
      <c r="B173" s="31" t="s">
        <v>569</v>
      </c>
      <c r="C173" s="32" t="s">
        <v>570</v>
      </c>
      <c r="D173" s="32" t="s">
        <v>1284</v>
      </c>
      <c r="E173" t="s">
        <v>439</v>
      </c>
      <c r="F173" t="s">
        <v>518</v>
      </c>
      <c r="G173" s="33" t="s">
        <v>1285</v>
      </c>
      <c r="H173" t="s">
        <v>571</v>
      </c>
      <c r="I173" t="s">
        <v>1286</v>
      </c>
      <c r="J173">
        <v>180</v>
      </c>
    </row>
    <row r="174" spans="1:10" ht="13.5">
      <c r="A174">
        <v>181</v>
      </c>
      <c r="B174" s="31" t="s">
        <v>572</v>
      </c>
      <c r="C174" s="32" t="s">
        <v>687</v>
      </c>
      <c r="D174" s="32" t="s">
        <v>1287</v>
      </c>
      <c r="E174" t="s">
        <v>439</v>
      </c>
      <c r="F174" t="s">
        <v>518</v>
      </c>
      <c r="G174" s="33" t="s">
        <v>1288</v>
      </c>
      <c r="H174" t="s">
        <v>573</v>
      </c>
      <c r="I174" t="s">
        <v>1289</v>
      </c>
      <c r="J174">
        <v>181</v>
      </c>
    </row>
    <row r="175" spans="1:10" ht="13.5">
      <c r="A175">
        <v>185</v>
      </c>
      <c r="B175" s="31" t="s">
        <v>574</v>
      </c>
      <c r="C175" s="32" t="s">
        <v>575</v>
      </c>
      <c r="D175" s="32" t="s">
        <v>1290</v>
      </c>
      <c r="E175" t="s">
        <v>344</v>
      </c>
      <c r="F175" t="s">
        <v>576</v>
      </c>
      <c r="G175" s="33" t="s">
        <v>1291</v>
      </c>
      <c r="H175" t="s">
        <v>577</v>
      </c>
      <c r="I175" t="s">
        <v>1292</v>
      </c>
      <c r="J175">
        <v>185</v>
      </c>
    </row>
    <row r="176" spans="1:10" ht="13.5">
      <c r="A176">
        <v>186</v>
      </c>
      <c r="B176" s="31" t="s">
        <v>578</v>
      </c>
      <c r="C176" s="32" t="s">
        <v>579</v>
      </c>
      <c r="D176" s="32" t="s">
        <v>1293</v>
      </c>
      <c r="E176" t="s">
        <v>344</v>
      </c>
      <c r="F176" t="s">
        <v>576</v>
      </c>
      <c r="G176" s="33" t="s">
        <v>1294</v>
      </c>
      <c r="H176" t="s">
        <v>580</v>
      </c>
      <c r="I176" t="s">
        <v>1295</v>
      </c>
      <c r="J176">
        <v>186</v>
      </c>
    </row>
    <row r="177" spans="1:10" ht="13.5">
      <c r="A177">
        <v>187</v>
      </c>
      <c r="B177" s="31" t="s">
        <v>581</v>
      </c>
      <c r="C177" s="32" t="s">
        <v>582</v>
      </c>
      <c r="D177" s="32" t="s">
        <v>1296</v>
      </c>
      <c r="E177" t="s">
        <v>344</v>
      </c>
      <c r="F177" t="s">
        <v>576</v>
      </c>
      <c r="G177" s="33" t="s">
        <v>1297</v>
      </c>
      <c r="H177" t="s">
        <v>583</v>
      </c>
      <c r="I177" t="s">
        <v>1298</v>
      </c>
      <c r="J177">
        <v>187</v>
      </c>
    </row>
    <row r="178" spans="1:10" ht="13.5">
      <c r="A178">
        <v>188</v>
      </c>
      <c r="B178" s="31" t="s">
        <v>584</v>
      </c>
      <c r="C178" s="32" t="s">
        <v>585</v>
      </c>
      <c r="D178" s="32" t="s">
        <v>1299</v>
      </c>
      <c r="E178" t="s">
        <v>344</v>
      </c>
      <c r="F178" t="s">
        <v>576</v>
      </c>
      <c r="G178" s="33" t="s">
        <v>1300</v>
      </c>
      <c r="H178" t="s">
        <v>586</v>
      </c>
      <c r="I178" t="s">
        <v>1301</v>
      </c>
      <c r="J178">
        <v>188</v>
      </c>
    </row>
    <row r="179" spans="1:10" ht="13.5">
      <c r="A179">
        <v>189</v>
      </c>
      <c r="B179" s="31" t="s">
        <v>587</v>
      </c>
      <c r="C179" s="32" t="s">
        <v>588</v>
      </c>
      <c r="D179" s="32" t="s">
        <v>1302</v>
      </c>
      <c r="E179" t="s">
        <v>344</v>
      </c>
      <c r="F179" t="s">
        <v>576</v>
      </c>
      <c r="G179" s="33" t="s">
        <v>1303</v>
      </c>
      <c r="H179" t="s">
        <v>589</v>
      </c>
      <c r="I179" t="s">
        <v>1304</v>
      </c>
      <c r="J179">
        <v>189</v>
      </c>
    </row>
    <row r="180" spans="1:10" ht="13.5">
      <c r="A180">
        <v>190</v>
      </c>
      <c r="B180" s="31" t="s">
        <v>590</v>
      </c>
      <c r="C180" s="32" t="s">
        <v>591</v>
      </c>
      <c r="D180" s="32" t="s">
        <v>1305</v>
      </c>
      <c r="E180" t="s">
        <v>344</v>
      </c>
      <c r="F180" t="s">
        <v>576</v>
      </c>
      <c r="G180" s="33" t="s">
        <v>1306</v>
      </c>
      <c r="H180" t="s">
        <v>592</v>
      </c>
      <c r="I180" t="s">
        <v>1307</v>
      </c>
      <c r="J180">
        <v>190</v>
      </c>
    </row>
    <row r="181" spans="1:10" ht="13.5">
      <c r="A181">
        <v>191</v>
      </c>
      <c r="B181" s="31" t="s">
        <v>593</v>
      </c>
      <c r="C181" s="32" t="s">
        <v>594</v>
      </c>
      <c r="D181" s="32" t="s">
        <v>1308</v>
      </c>
      <c r="E181" t="s">
        <v>344</v>
      </c>
      <c r="F181" t="s">
        <v>576</v>
      </c>
      <c r="G181" s="33" t="s">
        <v>1309</v>
      </c>
      <c r="H181" t="s">
        <v>595</v>
      </c>
      <c r="I181" t="s">
        <v>1310</v>
      </c>
      <c r="J181">
        <v>191</v>
      </c>
    </row>
    <row r="182" spans="1:10" ht="13.5">
      <c r="A182">
        <v>192</v>
      </c>
      <c r="B182" s="31" t="s">
        <v>596</v>
      </c>
      <c r="C182" s="32" t="s">
        <v>597</v>
      </c>
      <c r="D182" s="32" t="s">
        <v>1311</v>
      </c>
      <c r="E182" t="s">
        <v>344</v>
      </c>
      <c r="F182" t="s">
        <v>576</v>
      </c>
      <c r="G182" s="33" t="s">
        <v>1312</v>
      </c>
      <c r="H182" t="s">
        <v>598</v>
      </c>
      <c r="I182" t="s">
        <v>1313</v>
      </c>
      <c r="J182">
        <v>192</v>
      </c>
    </row>
    <row r="183" spans="1:10" ht="13.5">
      <c r="A183">
        <v>193</v>
      </c>
      <c r="B183" s="31" t="s">
        <v>599</v>
      </c>
      <c r="C183" s="32" t="s">
        <v>600</v>
      </c>
      <c r="D183" s="32" t="s">
        <v>1314</v>
      </c>
      <c r="E183" t="s">
        <v>344</v>
      </c>
      <c r="F183" t="s">
        <v>576</v>
      </c>
      <c r="G183" s="33" t="s">
        <v>1315</v>
      </c>
      <c r="H183" t="s">
        <v>601</v>
      </c>
      <c r="I183" t="s">
        <v>1316</v>
      </c>
      <c r="J183">
        <v>193</v>
      </c>
    </row>
    <row r="184" spans="1:10" ht="13.5">
      <c r="A184">
        <v>194</v>
      </c>
      <c r="B184" s="31" t="s">
        <v>602</v>
      </c>
      <c r="C184" s="32" t="s">
        <v>603</v>
      </c>
      <c r="D184" s="32" t="s">
        <v>1317</v>
      </c>
      <c r="E184" t="s">
        <v>344</v>
      </c>
      <c r="F184" t="s">
        <v>576</v>
      </c>
      <c r="G184" s="33" t="s">
        <v>1318</v>
      </c>
      <c r="H184" t="s">
        <v>604</v>
      </c>
      <c r="I184" t="s">
        <v>1319</v>
      </c>
      <c r="J184">
        <v>194</v>
      </c>
    </row>
    <row r="185" spans="1:10" ht="13.5">
      <c r="A185">
        <v>195</v>
      </c>
      <c r="B185" s="31" t="s">
        <v>605</v>
      </c>
      <c r="C185" s="32" t="s">
        <v>606</v>
      </c>
      <c r="D185" s="32" t="s">
        <v>1320</v>
      </c>
      <c r="E185" t="s">
        <v>344</v>
      </c>
      <c r="F185" t="s">
        <v>576</v>
      </c>
      <c r="G185" s="33" t="s">
        <v>1321</v>
      </c>
      <c r="H185" t="s">
        <v>607</v>
      </c>
      <c r="I185" t="s">
        <v>1322</v>
      </c>
      <c r="J185">
        <v>195</v>
      </c>
    </row>
    <row r="186" spans="1:10" ht="13.5">
      <c r="A186">
        <v>196</v>
      </c>
      <c r="B186" s="31" t="s">
        <v>608</v>
      </c>
      <c r="C186" s="32" t="s">
        <v>609</v>
      </c>
      <c r="D186" s="32" t="s">
        <v>1323</v>
      </c>
      <c r="E186" t="s">
        <v>344</v>
      </c>
      <c r="F186" t="s">
        <v>576</v>
      </c>
      <c r="G186" s="33" t="s">
        <v>1324</v>
      </c>
      <c r="H186" t="s">
        <v>610</v>
      </c>
      <c r="I186" t="s">
        <v>1325</v>
      </c>
      <c r="J186">
        <v>196</v>
      </c>
    </row>
    <row r="187" spans="1:10" ht="13.5">
      <c r="A187">
        <v>197</v>
      </c>
      <c r="B187" s="31" t="s">
        <v>611</v>
      </c>
      <c r="C187" s="32" t="s">
        <v>612</v>
      </c>
      <c r="D187" s="32" t="s">
        <v>1326</v>
      </c>
      <c r="E187" t="s">
        <v>344</v>
      </c>
      <c r="F187" t="s">
        <v>576</v>
      </c>
      <c r="G187" s="33" t="s">
        <v>1327</v>
      </c>
      <c r="H187" t="s">
        <v>613</v>
      </c>
      <c r="I187" t="s">
        <v>1328</v>
      </c>
      <c r="J187">
        <v>197</v>
      </c>
    </row>
    <row r="188" spans="1:10" ht="13.5">
      <c r="A188">
        <v>198</v>
      </c>
      <c r="B188" s="31" t="s">
        <v>614</v>
      </c>
      <c r="C188" s="32" t="s">
        <v>615</v>
      </c>
      <c r="D188" s="32" t="s">
        <v>1329</v>
      </c>
      <c r="E188" t="s">
        <v>344</v>
      </c>
      <c r="F188" t="s">
        <v>576</v>
      </c>
      <c r="G188" s="33" t="s">
        <v>1330</v>
      </c>
      <c r="H188" t="s">
        <v>616</v>
      </c>
      <c r="I188" t="s">
        <v>1331</v>
      </c>
      <c r="J188">
        <v>198</v>
      </c>
    </row>
    <row r="189" spans="1:10" ht="13.5">
      <c r="A189">
        <v>199</v>
      </c>
      <c r="B189" s="31" t="s">
        <v>617</v>
      </c>
      <c r="C189" s="32" t="s">
        <v>688</v>
      </c>
      <c r="D189" s="32" t="s">
        <v>1332</v>
      </c>
      <c r="E189" t="s">
        <v>344</v>
      </c>
      <c r="F189" t="s">
        <v>576</v>
      </c>
      <c r="G189" s="33" t="s">
        <v>1333</v>
      </c>
      <c r="H189" t="s">
        <v>618</v>
      </c>
      <c r="I189" t="s">
        <v>1334</v>
      </c>
      <c r="J189">
        <v>199</v>
      </c>
    </row>
    <row r="190" spans="1:10" ht="13.5">
      <c r="A190" s="10">
        <v>201</v>
      </c>
      <c r="B190" t="s">
        <v>619</v>
      </c>
      <c r="C190" t="s">
        <v>620</v>
      </c>
      <c r="D190" s="10" t="s">
        <v>1335</v>
      </c>
      <c r="E190" t="s">
        <v>179</v>
      </c>
      <c r="F190" t="s">
        <v>271</v>
      </c>
      <c r="G190" s="33" t="s">
        <v>1336</v>
      </c>
      <c r="H190" t="s">
        <v>621</v>
      </c>
      <c r="I190" s="35" t="s">
        <v>1337</v>
      </c>
      <c r="J190">
        <v>201</v>
      </c>
    </row>
    <row r="191" spans="1:10" ht="13.5">
      <c r="A191">
        <v>202</v>
      </c>
      <c r="B191" s="32" t="s">
        <v>622</v>
      </c>
      <c r="C191" s="32" t="s">
        <v>623</v>
      </c>
      <c r="D191" s="32" t="s">
        <v>1338</v>
      </c>
      <c r="E191" t="s">
        <v>439</v>
      </c>
      <c r="F191" s="32" t="s">
        <v>1125</v>
      </c>
      <c r="G191" s="33" t="s">
        <v>1339</v>
      </c>
      <c r="H191" s="33" t="s">
        <v>1340</v>
      </c>
      <c r="I191" s="33" t="s">
        <v>1341</v>
      </c>
      <c r="J191">
        <v>202</v>
      </c>
    </row>
    <row r="192" spans="1:10" ht="13.5">
      <c r="A192">
        <v>203</v>
      </c>
      <c r="B192" s="32" t="s">
        <v>624</v>
      </c>
      <c r="C192" s="32" t="s">
        <v>689</v>
      </c>
      <c r="D192" s="32" t="s">
        <v>1342</v>
      </c>
      <c r="E192" t="s">
        <v>439</v>
      </c>
      <c r="F192" s="32" t="s">
        <v>1343</v>
      </c>
      <c r="G192" s="32" t="s">
        <v>1344</v>
      </c>
      <c r="H192" s="32" t="s">
        <v>625</v>
      </c>
      <c r="I192" s="32" t="s">
        <v>1345</v>
      </c>
      <c r="J192">
        <v>203</v>
      </c>
    </row>
    <row r="193" spans="1:10" ht="13.5">
      <c r="A193">
        <v>204</v>
      </c>
      <c r="B193" t="s">
        <v>626</v>
      </c>
      <c r="C193" s="32" t="s">
        <v>627</v>
      </c>
      <c r="D193" s="32" t="s">
        <v>1346</v>
      </c>
      <c r="E193" t="s">
        <v>344</v>
      </c>
      <c r="F193" t="s">
        <v>1037</v>
      </c>
      <c r="G193" s="33" t="s">
        <v>1347</v>
      </c>
      <c r="H193" s="33" t="s">
        <v>628</v>
      </c>
      <c r="I193" s="33" t="s">
        <v>1348</v>
      </c>
      <c r="J193">
        <v>204</v>
      </c>
    </row>
    <row r="194" spans="1:10" ht="13.5">
      <c r="A194">
        <v>205</v>
      </c>
      <c r="B194" t="s">
        <v>629</v>
      </c>
      <c r="C194" s="32" t="s">
        <v>630</v>
      </c>
      <c r="D194" s="32" t="s">
        <v>1349</v>
      </c>
      <c r="E194" t="s">
        <v>344</v>
      </c>
      <c r="F194" t="s">
        <v>1037</v>
      </c>
      <c r="G194" s="33" t="s">
        <v>1350</v>
      </c>
      <c r="H194" s="33" t="s">
        <v>631</v>
      </c>
      <c r="I194" s="33" t="s">
        <v>1351</v>
      </c>
      <c r="J194">
        <v>205</v>
      </c>
    </row>
    <row r="195" spans="1:10" ht="13.5">
      <c r="A195">
        <v>206</v>
      </c>
      <c r="B195" t="s">
        <v>632</v>
      </c>
      <c r="C195" s="32" t="s">
        <v>633</v>
      </c>
      <c r="D195" s="32" t="s">
        <v>1352</v>
      </c>
      <c r="E195" t="s">
        <v>439</v>
      </c>
      <c r="F195" t="s">
        <v>1343</v>
      </c>
      <c r="G195" s="33" t="s">
        <v>1353</v>
      </c>
      <c r="H195" s="33" t="s">
        <v>634</v>
      </c>
      <c r="I195" s="33" t="s">
        <v>1354</v>
      </c>
      <c r="J195">
        <v>206</v>
      </c>
    </row>
    <row r="196" spans="1:10" ht="13.5">
      <c r="A196">
        <v>207</v>
      </c>
      <c r="B196" t="s">
        <v>690</v>
      </c>
      <c r="C196" s="32" t="s">
        <v>691</v>
      </c>
      <c r="D196" s="32" t="s">
        <v>1355</v>
      </c>
      <c r="E196" t="s">
        <v>439</v>
      </c>
      <c r="F196" t="s">
        <v>692</v>
      </c>
      <c r="G196" s="33" t="s">
        <v>1356</v>
      </c>
      <c r="H196" t="s">
        <v>1357</v>
      </c>
      <c r="I196" t="s">
        <v>1358</v>
      </c>
      <c r="J196">
        <v>207</v>
      </c>
    </row>
    <row r="197" spans="1:10" ht="13.5">
      <c r="A197">
        <v>208</v>
      </c>
      <c r="B197" t="s">
        <v>693</v>
      </c>
      <c r="C197" s="32" t="s">
        <v>694</v>
      </c>
      <c r="D197" s="32" t="s">
        <v>1359</v>
      </c>
      <c r="E197" t="s">
        <v>179</v>
      </c>
      <c r="F197" t="s">
        <v>695</v>
      </c>
      <c r="G197" s="33" t="s">
        <v>1360</v>
      </c>
      <c r="H197" t="s">
        <v>1361</v>
      </c>
      <c r="I197" t="s">
        <v>1362</v>
      </c>
      <c r="J197">
        <v>208</v>
      </c>
    </row>
    <row r="198" spans="1:10" ht="13.5">
      <c r="A198">
        <v>209</v>
      </c>
      <c r="B198" t="s">
        <v>1363</v>
      </c>
      <c r="C198" t="s">
        <v>726</v>
      </c>
      <c r="D198" s="32" t="s">
        <v>1364</v>
      </c>
      <c r="E198" t="s">
        <v>439</v>
      </c>
      <c r="F198" t="s">
        <v>692</v>
      </c>
      <c r="G198" t="s">
        <v>1365</v>
      </c>
      <c r="H198" t="s">
        <v>1366</v>
      </c>
      <c r="I198" t="s">
        <v>1367</v>
      </c>
      <c r="J198">
        <v>209</v>
      </c>
    </row>
  </sheetData>
  <sheetProtection/>
  <dataValidations count="1">
    <dataValidation allowBlank="1" showInputMessage="1" showErrorMessage="1" imeMode="off" sqref="G1:G54 G199:G65534 I1:I196 I199:I65536 H64:H87 G88:G195 G197"/>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9"/>
  </sheetPr>
  <dimension ref="A1:J114"/>
  <sheetViews>
    <sheetView showZeros="0" view="pageBreakPreview" zoomScaleSheetLayoutView="100" zoomScalePageLayoutView="0" workbookViewId="0" topLeftCell="A1">
      <selection activeCell="K12" sqref="K12"/>
    </sheetView>
  </sheetViews>
  <sheetFormatPr defaultColWidth="9.140625" defaultRowHeight="15"/>
  <cols>
    <col min="1" max="1" width="1.7109375" style="128" customWidth="1"/>
    <col min="2" max="2" width="7.421875" style="129" customWidth="1"/>
    <col min="3" max="3" width="10.421875" style="129" customWidth="1"/>
    <col min="4" max="4" width="10.421875" style="128" customWidth="1"/>
    <col min="5" max="5" width="16.8515625" style="128" customWidth="1"/>
    <col min="6" max="6" width="9.421875" style="129" customWidth="1"/>
    <col min="7" max="9" width="13.8515625" style="129" customWidth="1"/>
    <col min="10" max="10" width="1.7109375" style="128" customWidth="1"/>
    <col min="11" max="16384" width="9.00390625" style="128" customWidth="1"/>
  </cols>
  <sheetData>
    <row r="1" spans="1:9" ht="25.5" customHeight="1" thickBot="1">
      <c r="A1" s="154"/>
      <c r="B1" s="154"/>
      <c r="C1" s="127" t="str">
        <f>'個人種目申込一覧表'!C1</f>
        <v>第25回長野県中学校陸上競技混成(四種)競技大会</v>
      </c>
      <c r="D1" s="127"/>
      <c r="E1" s="127"/>
      <c r="F1" s="127"/>
      <c r="G1" s="420" t="s">
        <v>642</v>
      </c>
      <c r="H1" s="420"/>
      <c r="I1" s="420"/>
    </row>
    <row r="2" ht="6.75" customHeight="1" thickBot="1" thickTop="1"/>
    <row r="3" spans="2:9" ht="27" customHeight="1" thickBot="1">
      <c r="B3" s="421" t="s">
        <v>718</v>
      </c>
      <c r="C3" s="422"/>
      <c r="D3" s="423" t="s">
        <v>73</v>
      </c>
      <c r="E3" s="424"/>
      <c r="F3" s="425" t="s">
        <v>719</v>
      </c>
      <c r="G3" s="426"/>
      <c r="H3" s="424" t="s">
        <v>33</v>
      </c>
      <c r="I3" s="427"/>
    </row>
    <row r="4" spans="2:9" ht="27" customHeight="1" thickBot="1">
      <c r="B4" s="428">
        <f>'個人種目申込一覧表'!$B$4</f>
        <v>0</v>
      </c>
      <c r="C4" s="429"/>
      <c r="D4" s="296" t="e">
        <f>IF(B4="","",VLOOKUP(B4,'学校コード一覧'!$A$2:$I$198,2,0))</f>
        <v>#N/A</v>
      </c>
      <c r="E4" s="297"/>
      <c r="F4" s="288" t="e">
        <f>IF(B4="","",VLOOKUP(B4,'学校コード一覧'!$A$2:$I$198,3,0))</f>
        <v>#N/A</v>
      </c>
      <c r="G4" s="289"/>
      <c r="H4" s="288" t="e">
        <f>IF($B$4="","",VLOOKUP($B$4,'学校コード一覧'!$A$2:$I$198,4,0))</f>
        <v>#N/A</v>
      </c>
      <c r="I4" s="344"/>
    </row>
    <row r="5" spans="2:9" s="130" customFormat="1" ht="27" customHeight="1">
      <c r="B5" s="401" t="s">
        <v>696</v>
      </c>
      <c r="C5" s="131" t="s">
        <v>9</v>
      </c>
      <c r="D5" s="402">
        <f>'個人種目申込一覧表'!$D$5</f>
        <v>0</v>
      </c>
      <c r="E5" s="403"/>
      <c r="F5" s="131" t="s">
        <v>697</v>
      </c>
      <c r="G5" s="404" t="e">
        <f>IF(B4="","",VLOOKUP(B4,'学校コード一覧'!$A$2:$I$198,9,0))</f>
        <v>#N/A</v>
      </c>
      <c r="H5" s="405"/>
      <c r="I5" s="406"/>
    </row>
    <row r="6" spans="2:9" s="130" customFormat="1" ht="27" customHeight="1" thickBot="1">
      <c r="B6" s="382"/>
      <c r="C6" s="132" t="s">
        <v>698</v>
      </c>
      <c r="D6" s="407" t="e">
        <f>IF($B$4="","",VLOOKUP($B$4,'学校コード一覧'!$A$2:$I$198,8,0))</f>
        <v>#N/A</v>
      </c>
      <c r="E6" s="408"/>
      <c r="F6" s="409"/>
      <c r="G6" s="118" t="s">
        <v>701</v>
      </c>
      <c r="H6" s="410">
        <f>IF('個人種目申込一覧表'!$H$6="","",'個人種目申込一覧表'!$H$6)</f>
      </c>
      <c r="I6" s="411"/>
    </row>
    <row r="7" spans="2:9" s="130" customFormat="1" ht="27" customHeight="1" thickBot="1">
      <c r="B7" s="412" t="s">
        <v>699</v>
      </c>
      <c r="C7" s="413"/>
      <c r="D7" s="414">
        <f>'個人種目申込一覧表'!$D$7</f>
        <v>0</v>
      </c>
      <c r="E7" s="415"/>
      <c r="F7" s="416" t="s">
        <v>700</v>
      </c>
      <c r="G7" s="133"/>
      <c r="H7" s="134"/>
      <c r="I7" s="135"/>
    </row>
    <row r="8" spans="2:10" ht="27" customHeight="1" thickBot="1">
      <c r="B8" s="418" t="s">
        <v>19</v>
      </c>
      <c r="C8" s="419"/>
      <c r="D8" s="119"/>
      <c r="E8" s="136"/>
      <c r="F8" s="417"/>
      <c r="G8" s="137" t="s">
        <v>20</v>
      </c>
      <c r="H8" s="85"/>
      <c r="I8" s="120"/>
      <c r="J8" s="119"/>
    </row>
    <row r="9" spans="2:10" ht="27" customHeight="1" thickBot="1">
      <c r="B9" s="121">
        <f>'個人種目申込一覧表'!B9</f>
        <v>0</v>
      </c>
      <c r="C9" s="122">
        <f>'個人種目申込一覧表'!C9</f>
        <v>0</v>
      </c>
      <c r="D9" s="119"/>
      <c r="E9" s="123"/>
      <c r="G9" s="124">
        <f>'個人種目申込一覧表'!$I$9</f>
        <v>0</v>
      </c>
      <c r="H9" s="125"/>
      <c r="I9" s="126"/>
      <c r="J9" s="119"/>
    </row>
    <row r="10" spans="2:10" ht="6.75" customHeight="1" thickBot="1">
      <c r="B10" s="138"/>
      <c r="G10" s="138"/>
      <c r="J10" s="119"/>
    </row>
    <row r="11" spans="2:10" ht="26.25" customHeight="1">
      <c r="B11" s="391" t="s">
        <v>21</v>
      </c>
      <c r="C11" s="393" t="s">
        <v>5</v>
      </c>
      <c r="D11" s="394" t="s">
        <v>22</v>
      </c>
      <c r="E11" s="139" t="s">
        <v>9</v>
      </c>
      <c r="F11" s="395" t="s">
        <v>11</v>
      </c>
      <c r="G11" s="397" t="s">
        <v>728</v>
      </c>
      <c r="H11" s="397"/>
      <c r="I11" s="398"/>
      <c r="J11" s="119"/>
    </row>
    <row r="12" spans="2:10" ht="26.25" customHeight="1" thickBot="1">
      <c r="B12" s="392"/>
      <c r="C12" s="385"/>
      <c r="D12" s="385"/>
      <c r="E12" s="140" t="s">
        <v>10</v>
      </c>
      <c r="F12" s="396"/>
      <c r="G12" s="311" t="s">
        <v>729</v>
      </c>
      <c r="H12" s="399"/>
      <c r="I12" s="400"/>
      <c r="J12" s="119"/>
    </row>
    <row r="13" spans="2:10" ht="26.25" customHeight="1" hidden="1">
      <c r="B13" s="378"/>
      <c r="C13" s="388"/>
      <c r="D13" s="388"/>
      <c r="E13" s="141"/>
      <c r="F13" s="390"/>
      <c r="G13" s="131"/>
      <c r="H13" s="142"/>
      <c r="I13" s="143"/>
      <c r="J13" s="119"/>
    </row>
    <row r="14" spans="2:10" ht="26.25" customHeight="1" hidden="1">
      <c r="B14" s="380"/>
      <c r="C14" s="389"/>
      <c r="D14" s="389"/>
      <c r="E14" s="144"/>
      <c r="F14" s="388"/>
      <c r="G14" s="145"/>
      <c r="H14" s="146"/>
      <c r="I14" s="147"/>
      <c r="J14" s="119"/>
    </row>
    <row r="15" spans="1:10" ht="27" customHeight="1">
      <c r="A15" s="119"/>
      <c r="B15" s="380">
        <v>1</v>
      </c>
      <c r="C15" s="384">
        <f>'個人種目申込一覧表'!C15</f>
        <v>0</v>
      </c>
      <c r="D15" s="384">
        <f>'個人種目申込一覧表'!D15</f>
        <v>0</v>
      </c>
      <c r="E15" s="165">
        <f>'個人種目申込一覧表'!E15</f>
        <v>0</v>
      </c>
      <c r="F15" s="386">
        <f>'個人種目申込一覧表'!F15</f>
        <v>0</v>
      </c>
      <c r="G15" s="146">
        <f>'個人種目申込一覧表'!G15</f>
        <v>0</v>
      </c>
      <c r="H15" s="149">
        <f>'個人種目申込一覧表'!H15</f>
        <v>0</v>
      </c>
      <c r="I15" s="150">
        <f>'個人種目申込一覧表'!I15</f>
        <v>0</v>
      </c>
      <c r="J15" s="119"/>
    </row>
    <row r="16" spans="1:10" ht="27" customHeight="1">
      <c r="A16" s="119"/>
      <c r="B16" s="380"/>
      <c r="C16" s="384"/>
      <c r="D16" s="384"/>
      <c r="E16" s="165">
        <f>'個人種目申込一覧表'!E16</f>
        <v>0</v>
      </c>
      <c r="F16" s="387"/>
      <c r="G16" s="166">
        <f>'個人種目申込一覧表'!G16</f>
        <v>0</v>
      </c>
      <c r="H16" s="149">
        <f>'個人種目申込一覧表'!H16</f>
        <v>0</v>
      </c>
      <c r="I16" s="150">
        <f>'個人種目申込一覧表'!I16</f>
        <v>0</v>
      </c>
      <c r="J16" s="119"/>
    </row>
    <row r="17" spans="2:10" ht="27" customHeight="1">
      <c r="B17" s="380">
        <v>2</v>
      </c>
      <c r="C17" s="384">
        <f>'個人種目申込一覧表'!C17</f>
        <v>0</v>
      </c>
      <c r="D17" s="384">
        <f>'個人種目申込一覧表'!D17</f>
        <v>0</v>
      </c>
      <c r="E17" s="165">
        <f>'個人種目申込一覧表'!E17</f>
        <v>0</v>
      </c>
      <c r="F17" s="386">
        <f>'個人種目申込一覧表'!F17</f>
        <v>0</v>
      </c>
      <c r="G17" s="146">
        <f>'個人種目申込一覧表'!G17</f>
        <v>0</v>
      </c>
      <c r="H17" s="149">
        <f>'個人種目申込一覧表'!H17</f>
        <v>0</v>
      </c>
      <c r="I17" s="150">
        <f>'個人種目申込一覧表'!I17</f>
        <v>0</v>
      </c>
      <c r="J17" s="119"/>
    </row>
    <row r="18" spans="2:10" ht="27" customHeight="1">
      <c r="B18" s="380"/>
      <c r="C18" s="384"/>
      <c r="D18" s="384"/>
      <c r="E18" s="165">
        <f>'個人種目申込一覧表'!E18</f>
        <v>0</v>
      </c>
      <c r="F18" s="387"/>
      <c r="G18" s="146">
        <f>'個人種目申込一覧表'!G18</f>
        <v>0</v>
      </c>
      <c r="H18" s="149">
        <f>'個人種目申込一覧表'!H18</f>
        <v>0</v>
      </c>
      <c r="I18" s="150">
        <f>'個人種目申込一覧表'!I18</f>
        <v>0</v>
      </c>
      <c r="J18" s="119"/>
    </row>
    <row r="19" spans="2:10" ht="27" customHeight="1">
      <c r="B19" s="380">
        <v>3</v>
      </c>
      <c r="C19" s="384">
        <f>'個人種目申込一覧表'!C19</f>
        <v>0</v>
      </c>
      <c r="D19" s="384">
        <f>'個人種目申込一覧表'!D19</f>
        <v>0</v>
      </c>
      <c r="E19" s="165">
        <f>'個人種目申込一覧表'!E19</f>
        <v>0</v>
      </c>
      <c r="F19" s="386">
        <f>'個人種目申込一覧表'!F19</f>
        <v>0</v>
      </c>
      <c r="G19" s="146">
        <f>'個人種目申込一覧表'!G19</f>
        <v>0</v>
      </c>
      <c r="H19" s="149">
        <f>'個人種目申込一覧表'!H19</f>
        <v>0</v>
      </c>
      <c r="I19" s="150">
        <f>'個人種目申込一覧表'!I19</f>
        <v>0</v>
      </c>
      <c r="J19" s="119"/>
    </row>
    <row r="20" spans="2:10" ht="27" customHeight="1">
      <c r="B20" s="380"/>
      <c r="C20" s="384"/>
      <c r="D20" s="384"/>
      <c r="E20" s="165">
        <f>'個人種目申込一覧表'!E20</f>
        <v>0</v>
      </c>
      <c r="F20" s="387"/>
      <c r="G20" s="146">
        <f>'個人種目申込一覧表'!G20</f>
        <v>0</v>
      </c>
      <c r="H20" s="149">
        <f>'個人種目申込一覧表'!H20</f>
        <v>0</v>
      </c>
      <c r="I20" s="150">
        <f>'個人種目申込一覧表'!I20</f>
        <v>0</v>
      </c>
      <c r="J20" s="119"/>
    </row>
    <row r="21" spans="2:10" ht="27" customHeight="1">
      <c r="B21" s="380">
        <v>4</v>
      </c>
      <c r="C21" s="384">
        <f>'個人種目申込一覧表'!C21</f>
        <v>0</v>
      </c>
      <c r="D21" s="384">
        <f>'個人種目申込一覧表'!D21</f>
        <v>0</v>
      </c>
      <c r="E21" s="165">
        <f>'個人種目申込一覧表'!E21</f>
        <v>0</v>
      </c>
      <c r="F21" s="386">
        <f>'個人種目申込一覧表'!F21</f>
        <v>0</v>
      </c>
      <c r="G21" s="146">
        <f>'個人種目申込一覧表'!G21</f>
        <v>0</v>
      </c>
      <c r="H21" s="149">
        <f>'個人種目申込一覧表'!H21</f>
        <v>0</v>
      </c>
      <c r="I21" s="150">
        <f>'個人種目申込一覧表'!I21</f>
        <v>0</v>
      </c>
      <c r="J21" s="119"/>
    </row>
    <row r="22" spans="2:10" ht="27" customHeight="1">
      <c r="B22" s="380"/>
      <c r="C22" s="384"/>
      <c r="D22" s="384"/>
      <c r="E22" s="165">
        <f>'個人種目申込一覧表'!E22</f>
        <v>0</v>
      </c>
      <c r="F22" s="387"/>
      <c r="G22" s="146">
        <f>'個人種目申込一覧表'!G22</f>
        <v>0</v>
      </c>
      <c r="H22" s="149">
        <f>'個人種目申込一覧表'!H22</f>
        <v>0</v>
      </c>
      <c r="I22" s="150">
        <f>'個人種目申込一覧表'!I22</f>
        <v>0</v>
      </c>
      <c r="J22" s="119"/>
    </row>
    <row r="23" spans="2:10" ht="27" customHeight="1">
      <c r="B23" s="380">
        <v>5</v>
      </c>
      <c r="C23" s="384">
        <f>'個人種目申込一覧表'!C23</f>
        <v>0</v>
      </c>
      <c r="D23" s="384">
        <f>'個人種目申込一覧表'!D23</f>
        <v>0</v>
      </c>
      <c r="E23" s="165">
        <f>'個人種目申込一覧表'!E23</f>
        <v>0</v>
      </c>
      <c r="F23" s="386">
        <f>'個人種目申込一覧表'!F23</f>
        <v>0</v>
      </c>
      <c r="G23" s="146">
        <f>'個人種目申込一覧表'!G23</f>
        <v>0</v>
      </c>
      <c r="H23" s="149">
        <f>'個人種目申込一覧表'!H23</f>
        <v>0</v>
      </c>
      <c r="I23" s="150">
        <f>'個人種目申込一覧表'!I23</f>
        <v>0</v>
      </c>
      <c r="J23" s="119"/>
    </row>
    <row r="24" spans="2:9" ht="27" customHeight="1">
      <c r="B24" s="380"/>
      <c r="C24" s="384"/>
      <c r="D24" s="384"/>
      <c r="E24" s="165">
        <f>'個人種目申込一覧表'!E24</f>
        <v>0</v>
      </c>
      <c r="F24" s="387"/>
      <c r="G24" s="146">
        <f>'個人種目申込一覧表'!G24</f>
        <v>0</v>
      </c>
      <c r="H24" s="149">
        <f>'個人種目申込一覧表'!H24</f>
        <v>0</v>
      </c>
      <c r="I24" s="150">
        <f>'個人種目申込一覧表'!I24</f>
        <v>0</v>
      </c>
    </row>
    <row r="25" spans="2:9" ht="27" customHeight="1">
      <c r="B25" s="380">
        <v>6</v>
      </c>
      <c r="C25" s="384">
        <f>'個人種目申込一覧表'!C25</f>
        <v>0</v>
      </c>
      <c r="D25" s="384">
        <f>'個人種目申込一覧表'!D25</f>
        <v>0</v>
      </c>
      <c r="E25" s="165">
        <f>'個人種目申込一覧表'!E25</f>
        <v>0</v>
      </c>
      <c r="F25" s="386">
        <f>'個人種目申込一覧表'!F25</f>
        <v>0</v>
      </c>
      <c r="G25" s="146">
        <f>'個人種目申込一覧表'!G25</f>
        <v>0</v>
      </c>
      <c r="H25" s="149">
        <f>'個人種目申込一覧表'!H25</f>
        <v>0</v>
      </c>
      <c r="I25" s="150">
        <f>'個人種目申込一覧表'!I25</f>
        <v>0</v>
      </c>
    </row>
    <row r="26" spans="2:9" ht="27" customHeight="1">
      <c r="B26" s="380"/>
      <c r="C26" s="384"/>
      <c r="D26" s="384"/>
      <c r="E26" s="165">
        <f>'個人種目申込一覧表'!E26</f>
        <v>0</v>
      </c>
      <c r="F26" s="387"/>
      <c r="G26" s="146">
        <f>'個人種目申込一覧表'!G26</f>
        <v>0</v>
      </c>
      <c r="H26" s="149">
        <f>'個人種目申込一覧表'!H26</f>
        <v>0</v>
      </c>
      <c r="I26" s="150">
        <f>'個人種目申込一覧表'!I26</f>
        <v>0</v>
      </c>
    </row>
    <row r="27" spans="2:9" ht="27" customHeight="1">
      <c r="B27" s="380">
        <v>7</v>
      </c>
      <c r="C27" s="384">
        <f>'個人種目申込一覧表'!C27</f>
        <v>0</v>
      </c>
      <c r="D27" s="384">
        <f>'個人種目申込一覧表'!D27</f>
        <v>0</v>
      </c>
      <c r="E27" s="165">
        <f>'個人種目申込一覧表'!E27</f>
        <v>0</v>
      </c>
      <c r="F27" s="386">
        <f>'個人種目申込一覧表'!F27</f>
        <v>0</v>
      </c>
      <c r="G27" s="146">
        <f>'個人種目申込一覧表'!G27</f>
        <v>0</v>
      </c>
      <c r="H27" s="149">
        <f>'個人種目申込一覧表'!H27</f>
        <v>0</v>
      </c>
      <c r="I27" s="150">
        <f>'個人種目申込一覧表'!I27</f>
        <v>0</v>
      </c>
    </row>
    <row r="28" spans="2:9" ht="27" customHeight="1">
      <c r="B28" s="380"/>
      <c r="C28" s="384"/>
      <c r="D28" s="384"/>
      <c r="E28" s="165">
        <f>'個人種目申込一覧表'!E28</f>
        <v>0</v>
      </c>
      <c r="F28" s="387"/>
      <c r="G28" s="146">
        <f>'個人種目申込一覧表'!G28</f>
        <v>0</v>
      </c>
      <c r="H28" s="149">
        <f>'個人種目申込一覧表'!H28</f>
        <v>0</v>
      </c>
      <c r="I28" s="150">
        <f>'個人種目申込一覧表'!I28</f>
        <v>0</v>
      </c>
    </row>
    <row r="29" spans="2:9" ht="27" customHeight="1">
      <c r="B29" s="380">
        <v>8</v>
      </c>
      <c r="C29" s="384">
        <f>'個人種目申込一覧表'!C29</f>
        <v>0</v>
      </c>
      <c r="D29" s="384">
        <f>'個人種目申込一覧表'!D29</f>
        <v>0</v>
      </c>
      <c r="E29" s="165">
        <f>'個人種目申込一覧表'!E29</f>
        <v>0</v>
      </c>
      <c r="F29" s="386">
        <f>'個人種目申込一覧表'!F29</f>
        <v>0</v>
      </c>
      <c r="G29" s="146">
        <f>'個人種目申込一覧表'!G29</f>
        <v>0</v>
      </c>
      <c r="H29" s="149">
        <f>'個人種目申込一覧表'!H29</f>
        <v>0</v>
      </c>
      <c r="I29" s="150">
        <f>'個人種目申込一覧表'!I29</f>
        <v>0</v>
      </c>
    </row>
    <row r="30" spans="2:9" ht="27" customHeight="1">
      <c r="B30" s="380"/>
      <c r="C30" s="384"/>
      <c r="D30" s="384"/>
      <c r="E30" s="165">
        <f>'個人種目申込一覧表'!E30</f>
        <v>0</v>
      </c>
      <c r="F30" s="387"/>
      <c r="G30" s="146">
        <f>'個人種目申込一覧表'!G30</f>
        <v>0</v>
      </c>
      <c r="H30" s="149">
        <f>'個人種目申込一覧表'!H30</f>
        <v>0</v>
      </c>
      <c r="I30" s="150">
        <f>'個人種目申込一覧表'!I30</f>
        <v>0</v>
      </c>
    </row>
    <row r="31" spans="2:9" ht="27" customHeight="1">
      <c r="B31" s="380">
        <v>9</v>
      </c>
      <c r="C31" s="384">
        <f>'個人種目申込一覧表'!C31</f>
        <v>0</v>
      </c>
      <c r="D31" s="384">
        <f>'個人種目申込一覧表'!D31</f>
        <v>0</v>
      </c>
      <c r="E31" s="165">
        <f>'個人種目申込一覧表'!E31</f>
        <v>0</v>
      </c>
      <c r="F31" s="386">
        <f>'個人種目申込一覧表'!F31</f>
        <v>0</v>
      </c>
      <c r="G31" s="146">
        <f>'個人種目申込一覧表'!G31</f>
        <v>0</v>
      </c>
      <c r="H31" s="149">
        <f>'個人種目申込一覧表'!H31</f>
        <v>0</v>
      </c>
      <c r="I31" s="150">
        <f>'個人種目申込一覧表'!I31</f>
        <v>0</v>
      </c>
    </row>
    <row r="32" spans="2:9" ht="27" customHeight="1">
      <c r="B32" s="380"/>
      <c r="C32" s="384"/>
      <c r="D32" s="384"/>
      <c r="E32" s="165">
        <f>'個人種目申込一覧表'!E32</f>
        <v>0</v>
      </c>
      <c r="F32" s="387"/>
      <c r="G32" s="146">
        <f>'個人種目申込一覧表'!G32</f>
        <v>0</v>
      </c>
      <c r="H32" s="149">
        <f>'個人種目申込一覧表'!H32</f>
        <v>0</v>
      </c>
      <c r="I32" s="150">
        <f>'個人種目申込一覧表'!I32</f>
        <v>0</v>
      </c>
    </row>
    <row r="33" spans="2:9" ht="27" customHeight="1">
      <c r="B33" s="380">
        <v>10</v>
      </c>
      <c r="C33" s="384">
        <f>'個人種目申込一覧表'!C33</f>
        <v>0</v>
      </c>
      <c r="D33" s="384">
        <f>'個人種目申込一覧表'!D33</f>
        <v>0</v>
      </c>
      <c r="E33" s="165">
        <f>'個人種目申込一覧表'!E33</f>
        <v>0</v>
      </c>
      <c r="F33" s="384">
        <f>'個人種目申込一覧表'!F33</f>
        <v>0</v>
      </c>
      <c r="G33" s="146">
        <f>'個人種目申込一覧表'!G33</f>
        <v>0</v>
      </c>
      <c r="H33" s="149">
        <f>'個人種目申込一覧表'!H33</f>
        <v>0</v>
      </c>
      <c r="I33" s="150">
        <f>'個人種目申込一覧表'!I33</f>
        <v>0</v>
      </c>
    </row>
    <row r="34" spans="2:9" ht="27" customHeight="1" thickBot="1">
      <c r="B34" s="382"/>
      <c r="C34" s="385"/>
      <c r="D34" s="385"/>
      <c r="E34" s="140">
        <f>'個人種目申込一覧表'!E34</f>
        <v>0</v>
      </c>
      <c r="F34" s="385"/>
      <c r="G34" s="164">
        <f>'個人種目申込一覧表'!G34</f>
        <v>0</v>
      </c>
      <c r="H34" s="152">
        <f>'個人種目申込一覧表'!H34</f>
        <v>0</v>
      </c>
      <c r="I34" s="153">
        <f>'個人種目申込一覧表'!I34</f>
        <v>0</v>
      </c>
    </row>
    <row r="35" spans="1:9" ht="27" customHeight="1">
      <c r="A35" s="119"/>
      <c r="B35" s="380">
        <v>11</v>
      </c>
      <c r="C35" s="387">
        <f>'個人種目申込一覧表'!C35</f>
        <v>0</v>
      </c>
      <c r="D35" s="384">
        <f>'個人種目申込一覧表'!D35</f>
        <v>0</v>
      </c>
      <c r="E35" s="165">
        <f>'個人種目申込一覧表'!E35</f>
        <v>0</v>
      </c>
      <c r="F35" s="386">
        <f>'個人種目申込一覧表'!F35</f>
        <v>0</v>
      </c>
      <c r="G35" s="146">
        <f>'個人種目申込一覧表'!G35</f>
        <v>0</v>
      </c>
      <c r="H35" s="149">
        <f>'個人種目申込一覧表'!H35</f>
        <v>0</v>
      </c>
      <c r="I35" s="150">
        <f>'個人種目申込一覧表'!I35</f>
        <v>0</v>
      </c>
    </row>
    <row r="36" spans="1:9" ht="27" customHeight="1">
      <c r="A36" s="119"/>
      <c r="B36" s="380"/>
      <c r="C36" s="384"/>
      <c r="D36" s="384"/>
      <c r="E36" s="165">
        <f>'個人種目申込一覧表'!E36</f>
        <v>0</v>
      </c>
      <c r="F36" s="387"/>
      <c r="G36" s="146">
        <f>'個人種目申込一覧表'!G36</f>
        <v>0</v>
      </c>
      <c r="H36" s="149">
        <f>'個人種目申込一覧表'!H36</f>
        <v>0</v>
      </c>
      <c r="I36" s="150">
        <f>'個人種目申込一覧表'!I36</f>
        <v>0</v>
      </c>
    </row>
    <row r="37" spans="2:9" ht="27" customHeight="1">
      <c r="B37" s="380">
        <v>12</v>
      </c>
      <c r="C37" s="384">
        <f>'個人種目申込一覧表'!C37</f>
        <v>0</v>
      </c>
      <c r="D37" s="384">
        <f>'個人種目申込一覧表'!D37</f>
        <v>0</v>
      </c>
      <c r="E37" s="165">
        <f>'個人種目申込一覧表'!E37</f>
        <v>0</v>
      </c>
      <c r="F37" s="386">
        <f>'個人種目申込一覧表'!F37</f>
        <v>0</v>
      </c>
      <c r="G37" s="146">
        <f>'個人種目申込一覧表'!G37</f>
        <v>0</v>
      </c>
      <c r="H37" s="149">
        <f>'個人種目申込一覧表'!H37</f>
        <v>0</v>
      </c>
      <c r="I37" s="150">
        <f>'個人種目申込一覧表'!I37</f>
        <v>0</v>
      </c>
    </row>
    <row r="38" spans="2:9" ht="27" customHeight="1">
      <c r="B38" s="380"/>
      <c r="C38" s="384"/>
      <c r="D38" s="384"/>
      <c r="E38" s="165">
        <f>'個人種目申込一覧表'!E38</f>
        <v>0</v>
      </c>
      <c r="F38" s="387"/>
      <c r="G38" s="146">
        <f>'個人種目申込一覧表'!G38</f>
        <v>0</v>
      </c>
      <c r="H38" s="149">
        <f>'個人種目申込一覧表'!H38</f>
        <v>0</v>
      </c>
      <c r="I38" s="150">
        <f>'個人種目申込一覧表'!I38</f>
        <v>0</v>
      </c>
    </row>
    <row r="39" spans="2:9" ht="27" customHeight="1">
      <c r="B39" s="380">
        <v>13</v>
      </c>
      <c r="C39" s="384">
        <f>'個人種目申込一覧表'!C39</f>
        <v>0</v>
      </c>
      <c r="D39" s="384">
        <f>'個人種目申込一覧表'!D39</f>
        <v>0</v>
      </c>
      <c r="E39" s="165">
        <f>'個人種目申込一覧表'!E39</f>
        <v>0</v>
      </c>
      <c r="F39" s="386">
        <f>'個人種目申込一覧表'!F39</f>
        <v>0</v>
      </c>
      <c r="G39" s="146">
        <f>'個人種目申込一覧表'!G39</f>
        <v>0</v>
      </c>
      <c r="H39" s="149">
        <f>'個人種目申込一覧表'!H39</f>
        <v>0</v>
      </c>
      <c r="I39" s="150">
        <f>'個人種目申込一覧表'!I39</f>
        <v>0</v>
      </c>
    </row>
    <row r="40" spans="2:9" ht="27" customHeight="1">
      <c r="B40" s="380"/>
      <c r="C40" s="384"/>
      <c r="D40" s="384"/>
      <c r="E40" s="165">
        <f>'個人種目申込一覧表'!E40</f>
        <v>0</v>
      </c>
      <c r="F40" s="387"/>
      <c r="G40" s="146">
        <f>'個人種目申込一覧表'!G40</f>
        <v>0</v>
      </c>
      <c r="H40" s="149">
        <f>'個人種目申込一覧表'!H40</f>
        <v>0</v>
      </c>
      <c r="I40" s="150">
        <f>'個人種目申込一覧表'!I40</f>
        <v>0</v>
      </c>
    </row>
    <row r="41" spans="2:9" ht="27" customHeight="1">
      <c r="B41" s="380">
        <v>14</v>
      </c>
      <c r="C41" s="384">
        <f>'個人種目申込一覧表'!C41</f>
        <v>0</v>
      </c>
      <c r="D41" s="384">
        <f>'個人種目申込一覧表'!D41</f>
        <v>0</v>
      </c>
      <c r="E41" s="165">
        <f>'個人種目申込一覧表'!E41</f>
        <v>0</v>
      </c>
      <c r="F41" s="386">
        <f>'個人種目申込一覧表'!F41</f>
        <v>0</v>
      </c>
      <c r="G41" s="146">
        <f>'個人種目申込一覧表'!G41</f>
        <v>0</v>
      </c>
      <c r="H41" s="149">
        <f>'個人種目申込一覧表'!H41</f>
        <v>0</v>
      </c>
      <c r="I41" s="150">
        <f>'個人種目申込一覧表'!I41</f>
        <v>0</v>
      </c>
    </row>
    <row r="42" spans="2:9" ht="27" customHeight="1">
      <c r="B42" s="380"/>
      <c r="C42" s="384"/>
      <c r="D42" s="384"/>
      <c r="E42" s="165">
        <f>'個人種目申込一覧表'!E42</f>
        <v>0</v>
      </c>
      <c r="F42" s="387"/>
      <c r="G42" s="146">
        <f>'個人種目申込一覧表'!G42</f>
        <v>0</v>
      </c>
      <c r="H42" s="149">
        <f>'個人種目申込一覧表'!H42</f>
        <v>0</v>
      </c>
      <c r="I42" s="150">
        <f>'個人種目申込一覧表'!I42</f>
        <v>0</v>
      </c>
    </row>
    <row r="43" spans="2:9" ht="27" customHeight="1">
      <c r="B43" s="380">
        <v>15</v>
      </c>
      <c r="C43" s="384">
        <f>'個人種目申込一覧表'!C43</f>
        <v>0</v>
      </c>
      <c r="D43" s="384">
        <f>'個人種目申込一覧表'!D43</f>
        <v>0</v>
      </c>
      <c r="E43" s="165">
        <f>'個人種目申込一覧表'!E43</f>
        <v>0</v>
      </c>
      <c r="F43" s="386">
        <f>'個人種目申込一覧表'!F43</f>
        <v>0</v>
      </c>
      <c r="G43" s="146">
        <f>'個人種目申込一覧表'!G43</f>
        <v>0</v>
      </c>
      <c r="H43" s="149">
        <f>'個人種目申込一覧表'!H43</f>
        <v>0</v>
      </c>
      <c r="I43" s="150">
        <f>'個人種目申込一覧表'!I43</f>
        <v>0</v>
      </c>
    </row>
    <row r="44" spans="2:9" ht="27" customHeight="1">
      <c r="B44" s="380"/>
      <c r="C44" s="384"/>
      <c r="D44" s="384"/>
      <c r="E44" s="165">
        <f>'個人種目申込一覧表'!E44</f>
        <v>0</v>
      </c>
      <c r="F44" s="387"/>
      <c r="G44" s="146">
        <f>'個人種目申込一覧表'!G44</f>
        <v>0</v>
      </c>
      <c r="H44" s="149">
        <f>'個人種目申込一覧表'!H44</f>
        <v>0</v>
      </c>
      <c r="I44" s="150">
        <f>'個人種目申込一覧表'!I44</f>
        <v>0</v>
      </c>
    </row>
    <row r="45" spans="2:9" ht="27" customHeight="1">
      <c r="B45" s="380">
        <v>16</v>
      </c>
      <c r="C45" s="384">
        <f>'個人種目申込一覧表'!C45</f>
        <v>0</v>
      </c>
      <c r="D45" s="384">
        <f>'個人種目申込一覧表'!D45</f>
        <v>0</v>
      </c>
      <c r="E45" s="165">
        <f>'個人種目申込一覧表'!E45</f>
        <v>0</v>
      </c>
      <c r="F45" s="386">
        <f>'個人種目申込一覧表'!F45</f>
        <v>0</v>
      </c>
      <c r="G45" s="146">
        <f>'個人種目申込一覧表'!G45</f>
        <v>0</v>
      </c>
      <c r="H45" s="149">
        <f>'個人種目申込一覧表'!H45</f>
        <v>0</v>
      </c>
      <c r="I45" s="150">
        <f>'個人種目申込一覧表'!I45</f>
        <v>0</v>
      </c>
    </row>
    <row r="46" spans="2:9" ht="27" customHeight="1">
      <c r="B46" s="380"/>
      <c r="C46" s="384"/>
      <c r="D46" s="384"/>
      <c r="E46" s="165">
        <f>'個人種目申込一覧表'!E46</f>
        <v>0</v>
      </c>
      <c r="F46" s="387"/>
      <c r="G46" s="146">
        <f>'個人種目申込一覧表'!G46</f>
        <v>0</v>
      </c>
      <c r="H46" s="149">
        <f>'個人種目申込一覧表'!H46</f>
        <v>0</v>
      </c>
      <c r="I46" s="150">
        <f>'個人種目申込一覧表'!I46</f>
        <v>0</v>
      </c>
    </row>
    <row r="47" spans="2:9" ht="27" customHeight="1">
      <c r="B47" s="380">
        <v>17</v>
      </c>
      <c r="C47" s="384">
        <f>'個人種目申込一覧表'!C47</f>
        <v>0</v>
      </c>
      <c r="D47" s="384">
        <f>'個人種目申込一覧表'!D47</f>
        <v>0</v>
      </c>
      <c r="E47" s="165">
        <f>'個人種目申込一覧表'!E47</f>
        <v>0</v>
      </c>
      <c r="F47" s="386">
        <f>'個人種目申込一覧表'!F47</f>
        <v>0</v>
      </c>
      <c r="G47" s="146">
        <f>'個人種目申込一覧表'!G47</f>
        <v>0</v>
      </c>
      <c r="H47" s="149">
        <f>'個人種目申込一覧表'!H47</f>
        <v>0</v>
      </c>
      <c r="I47" s="150">
        <f>'個人種目申込一覧表'!I47</f>
        <v>0</v>
      </c>
    </row>
    <row r="48" spans="2:9" ht="27" customHeight="1">
      <c r="B48" s="380"/>
      <c r="C48" s="384"/>
      <c r="D48" s="384"/>
      <c r="E48" s="165">
        <f>'個人種目申込一覧表'!E48</f>
        <v>0</v>
      </c>
      <c r="F48" s="387"/>
      <c r="G48" s="146">
        <f>'個人種目申込一覧表'!G48</f>
        <v>0</v>
      </c>
      <c r="H48" s="149">
        <f>'個人種目申込一覧表'!H48</f>
        <v>0</v>
      </c>
      <c r="I48" s="150">
        <f>'個人種目申込一覧表'!I48</f>
        <v>0</v>
      </c>
    </row>
    <row r="49" spans="2:9" ht="27" customHeight="1">
      <c r="B49" s="380">
        <v>18</v>
      </c>
      <c r="C49" s="384">
        <f>'個人種目申込一覧表'!C49</f>
        <v>0</v>
      </c>
      <c r="D49" s="384">
        <f>'個人種目申込一覧表'!D49</f>
        <v>0</v>
      </c>
      <c r="E49" s="165">
        <f>'個人種目申込一覧表'!E49</f>
        <v>0</v>
      </c>
      <c r="F49" s="386">
        <f>'個人種目申込一覧表'!F49</f>
        <v>0</v>
      </c>
      <c r="G49" s="146">
        <f>'個人種目申込一覧表'!G49</f>
        <v>0</v>
      </c>
      <c r="H49" s="149">
        <f>'個人種目申込一覧表'!H49</f>
        <v>0</v>
      </c>
      <c r="I49" s="150">
        <f>'個人種目申込一覧表'!I49</f>
        <v>0</v>
      </c>
    </row>
    <row r="50" spans="2:9" ht="27" customHeight="1">
      <c r="B50" s="380"/>
      <c r="C50" s="384"/>
      <c r="D50" s="384"/>
      <c r="E50" s="165">
        <f>'個人種目申込一覧表'!E50</f>
        <v>0</v>
      </c>
      <c r="F50" s="387"/>
      <c r="G50" s="146">
        <f>'個人種目申込一覧表'!G50</f>
        <v>0</v>
      </c>
      <c r="H50" s="149">
        <f>'個人種目申込一覧表'!H50</f>
        <v>0</v>
      </c>
      <c r="I50" s="150">
        <f>'個人種目申込一覧表'!I50</f>
        <v>0</v>
      </c>
    </row>
    <row r="51" spans="2:9" ht="27" customHeight="1">
      <c r="B51" s="380">
        <v>19</v>
      </c>
      <c r="C51" s="384">
        <f>'個人種目申込一覧表'!C51</f>
        <v>0</v>
      </c>
      <c r="D51" s="384">
        <f>'個人種目申込一覧表'!D51</f>
        <v>0</v>
      </c>
      <c r="E51" s="165">
        <f>'個人種目申込一覧表'!E51</f>
        <v>0</v>
      </c>
      <c r="F51" s="386">
        <f>'個人種目申込一覧表'!F51</f>
        <v>0</v>
      </c>
      <c r="G51" s="146">
        <f>'個人種目申込一覧表'!G51</f>
        <v>0</v>
      </c>
      <c r="H51" s="149">
        <f>'個人種目申込一覧表'!H51</f>
        <v>0</v>
      </c>
      <c r="I51" s="150">
        <f>'個人種目申込一覧表'!I51</f>
        <v>0</v>
      </c>
    </row>
    <row r="52" spans="2:9" ht="27" customHeight="1">
      <c r="B52" s="380"/>
      <c r="C52" s="384"/>
      <c r="D52" s="384"/>
      <c r="E52" s="165">
        <f>'個人種目申込一覧表'!E52</f>
        <v>0</v>
      </c>
      <c r="F52" s="387"/>
      <c r="G52" s="146">
        <f>'個人種目申込一覧表'!G52</f>
        <v>0</v>
      </c>
      <c r="H52" s="149">
        <f>'個人種目申込一覧表'!H52</f>
        <v>0</v>
      </c>
      <c r="I52" s="150">
        <f>'個人種目申込一覧表'!I52</f>
        <v>0</v>
      </c>
    </row>
    <row r="53" spans="2:9" ht="27" customHeight="1">
      <c r="B53" s="380">
        <v>20</v>
      </c>
      <c r="C53" s="384">
        <f>'個人種目申込一覧表'!C53</f>
        <v>0</v>
      </c>
      <c r="D53" s="384">
        <f>'個人種目申込一覧表'!D53</f>
        <v>0</v>
      </c>
      <c r="E53" s="165">
        <f>'個人種目申込一覧表'!E53</f>
        <v>0</v>
      </c>
      <c r="F53" s="384">
        <f>'個人種目申込一覧表'!F53</f>
        <v>0</v>
      </c>
      <c r="G53" s="146">
        <f>'個人種目申込一覧表'!G53</f>
        <v>0</v>
      </c>
      <c r="H53" s="149">
        <f>'個人種目申込一覧表'!H53</f>
        <v>0</v>
      </c>
      <c r="I53" s="150">
        <f>'個人種目申込一覧表'!I53</f>
        <v>0</v>
      </c>
    </row>
    <row r="54" spans="2:9" ht="27" customHeight="1" thickBot="1">
      <c r="B54" s="382"/>
      <c r="C54" s="385"/>
      <c r="D54" s="385"/>
      <c r="E54" s="140">
        <f>'個人種目申込一覧表'!E54</f>
        <v>0</v>
      </c>
      <c r="F54" s="385"/>
      <c r="G54" s="164">
        <f>'個人種目申込一覧表'!G54</f>
        <v>0</v>
      </c>
      <c r="H54" s="152">
        <f>'個人種目申込一覧表'!H54</f>
        <v>0</v>
      </c>
      <c r="I54" s="153">
        <f>'個人種目申込一覧表'!I54</f>
        <v>0</v>
      </c>
    </row>
    <row r="55" spans="1:9" ht="27" customHeight="1">
      <c r="A55" s="119"/>
      <c r="B55" s="380">
        <v>21</v>
      </c>
      <c r="C55" s="379">
        <f>'個人種目申込一覧表'!C55</f>
        <v>0</v>
      </c>
      <c r="D55" s="381">
        <f>'個人種目申込一覧表'!D55</f>
        <v>0</v>
      </c>
      <c r="E55" s="148">
        <f>'個人種目申込一覧表'!E55</f>
        <v>0</v>
      </c>
      <c r="F55" s="376">
        <f>'個人種目申込一覧表'!F55</f>
        <v>0</v>
      </c>
      <c r="G55" s="149">
        <f>'個人種目申込一覧表'!G55</f>
        <v>0</v>
      </c>
      <c r="H55" s="149">
        <f>'個人種目申込一覧表'!H55</f>
        <v>0</v>
      </c>
      <c r="I55" s="150">
        <f>'個人種目申込一覧表'!I55</f>
        <v>0</v>
      </c>
    </row>
    <row r="56" spans="1:9" ht="27" customHeight="1">
      <c r="A56" s="119"/>
      <c r="B56" s="380"/>
      <c r="C56" s="381"/>
      <c r="D56" s="381"/>
      <c r="E56" s="148">
        <f>'個人種目申込一覧表'!E56</f>
        <v>0</v>
      </c>
      <c r="F56" s="379"/>
      <c r="G56" s="149">
        <f>'個人種目申込一覧表'!G56</f>
        <v>0</v>
      </c>
      <c r="H56" s="149">
        <f>'個人種目申込一覧表'!H56</f>
        <v>0</v>
      </c>
      <c r="I56" s="150">
        <f>'個人種目申込一覧表'!I56</f>
        <v>0</v>
      </c>
    </row>
    <row r="57" spans="2:9" ht="27" customHeight="1">
      <c r="B57" s="380">
        <v>22</v>
      </c>
      <c r="C57" s="381">
        <f>'個人種目申込一覧表'!C57</f>
        <v>0</v>
      </c>
      <c r="D57" s="381">
        <f>'個人種目申込一覧表'!D57</f>
        <v>0</v>
      </c>
      <c r="E57" s="148">
        <f>'個人種目申込一覧表'!E57</f>
        <v>0</v>
      </c>
      <c r="F57" s="376">
        <f>'個人種目申込一覧表'!F57</f>
        <v>0</v>
      </c>
      <c r="G57" s="149">
        <f>'個人種目申込一覧表'!G57</f>
        <v>0</v>
      </c>
      <c r="H57" s="149">
        <f>'個人種目申込一覧表'!H57</f>
        <v>0</v>
      </c>
      <c r="I57" s="150">
        <f>'個人種目申込一覧表'!I57</f>
        <v>0</v>
      </c>
    </row>
    <row r="58" spans="2:9" ht="27" customHeight="1">
      <c r="B58" s="380"/>
      <c r="C58" s="381"/>
      <c r="D58" s="381"/>
      <c r="E58" s="148">
        <f>'個人種目申込一覧表'!E58</f>
        <v>0</v>
      </c>
      <c r="F58" s="379"/>
      <c r="G58" s="149">
        <f>'個人種目申込一覧表'!G58</f>
        <v>0</v>
      </c>
      <c r="H58" s="149">
        <f>'個人種目申込一覧表'!H58</f>
        <v>0</v>
      </c>
      <c r="I58" s="150">
        <f>'個人種目申込一覧表'!I58</f>
        <v>0</v>
      </c>
    </row>
    <row r="59" spans="2:9" ht="27" customHeight="1">
      <c r="B59" s="380">
        <v>23</v>
      </c>
      <c r="C59" s="381">
        <f>'個人種目申込一覧表'!C59</f>
        <v>0</v>
      </c>
      <c r="D59" s="381">
        <f>'個人種目申込一覧表'!D59</f>
        <v>0</v>
      </c>
      <c r="E59" s="148">
        <f>'個人種目申込一覧表'!E59</f>
        <v>0</v>
      </c>
      <c r="F59" s="376">
        <f>'個人種目申込一覧表'!F59</f>
        <v>0</v>
      </c>
      <c r="G59" s="149">
        <f>'個人種目申込一覧表'!G59</f>
        <v>0</v>
      </c>
      <c r="H59" s="149">
        <f>'個人種目申込一覧表'!H59</f>
        <v>0</v>
      </c>
      <c r="I59" s="150">
        <f>'個人種目申込一覧表'!I59</f>
        <v>0</v>
      </c>
    </row>
    <row r="60" spans="2:9" ht="27" customHeight="1">
      <c r="B60" s="380"/>
      <c r="C60" s="381"/>
      <c r="D60" s="381"/>
      <c r="E60" s="148">
        <f>'個人種目申込一覧表'!E60</f>
        <v>0</v>
      </c>
      <c r="F60" s="379"/>
      <c r="G60" s="149">
        <f>'個人種目申込一覧表'!G60</f>
        <v>0</v>
      </c>
      <c r="H60" s="149">
        <f>'個人種目申込一覧表'!H60</f>
        <v>0</v>
      </c>
      <c r="I60" s="150">
        <f>'個人種目申込一覧表'!I60</f>
        <v>0</v>
      </c>
    </row>
    <row r="61" spans="2:9" ht="27" customHeight="1">
      <c r="B61" s="380">
        <v>24</v>
      </c>
      <c r="C61" s="381">
        <f>'個人種目申込一覧表'!C61</f>
        <v>0</v>
      </c>
      <c r="D61" s="381">
        <f>'個人種目申込一覧表'!D61</f>
        <v>0</v>
      </c>
      <c r="E61" s="148">
        <f>'個人種目申込一覧表'!E61</f>
        <v>0</v>
      </c>
      <c r="F61" s="376">
        <f>'個人種目申込一覧表'!F61</f>
        <v>0</v>
      </c>
      <c r="G61" s="149">
        <f>'個人種目申込一覧表'!G61</f>
        <v>0</v>
      </c>
      <c r="H61" s="149">
        <f>'個人種目申込一覧表'!H61</f>
        <v>0</v>
      </c>
      <c r="I61" s="150">
        <f>'個人種目申込一覧表'!I61</f>
        <v>0</v>
      </c>
    </row>
    <row r="62" spans="2:9" ht="27" customHeight="1">
      <c r="B62" s="380"/>
      <c r="C62" s="381"/>
      <c r="D62" s="381"/>
      <c r="E62" s="148">
        <f>'個人種目申込一覧表'!E62</f>
        <v>0</v>
      </c>
      <c r="F62" s="379"/>
      <c r="G62" s="149">
        <f>'個人種目申込一覧表'!G62</f>
        <v>0</v>
      </c>
      <c r="H62" s="149">
        <f>'個人種目申込一覧表'!H62</f>
        <v>0</v>
      </c>
      <c r="I62" s="150">
        <f>'個人種目申込一覧表'!I62</f>
        <v>0</v>
      </c>
    </row>
    <row r="63" spans="2:9" ht="27" customHeight="1">
      <c r="B63" s="380">
        <v>25</v>
      </c>
      <c r="C63" s="381">
        <f>'個人種目申込一覧表'!C63</f>
        <v>0</v>
      </c>
      <c r="D63" s="381">
        <f>'個人種目申込一覧表'!D63</f>
        <v>0</v>
      </c>
      <c r="E63" s="148">
        <f>'個人種目申込一覧表'!E63</f>
        <v>0</v>
      </c>
      <c r="F63" s="376">
        <f>'個人種目申込一覧表'!F63</f>
        <v>0</v>
      </c>
      <c r="G63" s="149">
        <f>'個人種目申込一覧表'!G63</f>
        <v>0</v>
      </c>
      <c r="H63" s="149">
        <f>'個人種目申込一覧表'!H63</f>
        <v>0</v>
      </c>
      <c r="I63" s="150">
        <f>'個人種目申込一覧表'!I63</f>
        <v>0</v>
      </c>
    </row>
    <row r="64" spans="2:9" ht="27" customHeight="1">
      <c r="B64" s="380"/>
      <c r="C64" s="381"/>
      <c r="D64" s="381"/>
      <c r="E64" s="148">
        <f>'個人種目申込一覧表'!E64</f>
        <v>0</v>
      </c>
      <c r="F64" s="379"/>
      <c r="G64" s="149">
        <f>'個人種目申込一覧表'!G64</f>
        <v>0</v>
      </c>
      <c r="H64" s="149">
        <f>'個人種目申込一覧表'!H64</f>
        <v>0</v>
      </c>
      <c r="I64" s="150">
        <f>'個人種目申込一覧表'!I64</f>
        <v>0</v>
      </c>
    </row>
    <row r="65" spans="2:9" ht="27" customHeight="1">
      <c r="B65" s="380">
        <v>26</v>
      </c>
      <c r="C65" s="381">
        <f>'個人種目申込一覧表'!C65</f>
        <v>0</v>
      </c>
      <c r="D65" s="381">
        <f>'個人種目申込一覧表'!D65</f>
        <v>0</v>
      </c>
      <c r="E65" s="148">
        <f>'個人種目申込一覧表'!E65</f>
        <v>0</v>
      </c>
      <c r="F65" s="376">
        <f>'個人種目申込一覧表'!F65</f>
        <v>0</v>
      </c>
      <c r="G65" s="149">
        <f>'個人種目申込一覧表'!G65</f>
        <v>0</v>
      </c>
      <c r="H65" s="149">
        <f>'個人種目申込一覧表'!H65</f>
        <v>0</v>
      </c>
      <c r="I65" s="150">
        <f>'個人種目申込一覧表'!I65</f>
        <v>0</v>
      </c>
    </row>
    <row r="66" spans="2:9" ht="27" customHeight="1">
      <c r="B66" s="380"/>
      <c r="C66" s="381"/>
      <c r="D66" s="381"/>
      <c r="E66" s="148">
        <f>'個人種目申込一覧表'!E66</f>
        <v>0</v>
      </c>
      <c r="F66" s="379"/>
      <c r="G66" s="149">
        <f>'個人種目申込一覧表'!G66</f>
        <v>0</v>
      </c>
      <c r="H66" s="149">
        <f>'個人種目申込一覧表'!H66</f>
        <v>0</v>
      </c>
      <c r="I66" s="150">
        <f>'個人種目申込一覧表'!I66</f>
        <v>0</v>
      </c>
    </row>
    <row r="67" spans="2:9" ht="27" customHeight="1">
      <c r="B67" s="380">
        <v>27</v>
      </c>
      <c r="C67" s="381">
        <f>'個人種目申込一覧表'!C67</f>
        <v>0</v>
      </c>
      <c r="D67" s="381">
        <f>'個人種目申込一覧表'!D67</f>
        <v>0</v>
      </c>
      <c r="E67" s="148">
        <f>'個人種目申込一覧表'!E67</f>
        <v>0</v>
      </c>
      <c r="F67" s="376">
        <f>'個人種目申込一覧表'!F67</f>
        <v>0</v>
      </c>
      <c r="G67" s="149">
        <f>'個人種目申込一覧表'!G67</f>
        <v>0</v>
      </c>
      <c r="H67" s="149">
        <f>'個人種目申込一覧表'!H67</f>
        <v>0</v>
      </c>
      <c r="I67" s="150">
        <f>'個人種目申込一覧表'!I67</f>
        <v>0</v>
      </c>
    </row>
    <row r="68" spans="2:9" ht="27" customHeight="1">
      <c r="B68" s="380"/>
      <c r="C68" s="381"/>
      <c r="D68" s="381"/>
      <c r="E68" s="148">
        <f>'個人種目申込一覧表'!E68</f>
        <v>0</v>
      </c>
      <c r="F68" s="379"/>
      <c r="G68" s="149">
        <f>'個人種目申込一覧表'!G68</f>
        <v>0</v>
      </c>
      <c r="H68" s="149">
        <f>'個人種目申込一覧表'!H68</f>
        <v>0</v>
      </c>
      <c r="I68" s="150">
        <f>'個人種目申込一覧表'!I68</f>
        <v>0</v>
      </c>
    </row>
    <row r="69" spans="2:9" ht="27" customHeight="1">
      <c r="B69" s="380">
        <v>28</v>
      </c>
      <c r="C69" s="381">
        <f>'個人種目申込一覧表'!C69</f>
        <v>0</v>
      </c>
      <c r="D69" s="381">
        <f>'個人種目申込一覧表'!D69</f>
        <v>0</v>
      </c>
      <c r="E69" s="148">
        <f>'個人種目申込一覧表'!E69</f>
        <v>0</v>
      </c>
      <c r="F69" s="376">
        <f>'個人種目申込一覧表'!F69</f>
        <v>0</v>
      </c>
      <c r="G69" s="149">
        <f>'個人種目申込一覧表'!G69</f>
        <v>0</v>
      </c>
      <c r="H69" s="149">
        <f>'個人種目申込一覧表'!H69</f>
        <v>0</v>
      </c>
      <c r="I69" s="150">
        <f>'個人種目申込一覧表'!I69</f>
        <v>0</v>
      </c>
    </row>
    <row r="70" spans="2:9" ht="27" customHeight="1">
      <c r="B70" s="380"/>
      <c r="C70" s="381"/>
      <c r="D70" s="381"/>
      <c r="E70" s="148">
        <f>'個人種目申込一覧表'!E70</f>
        <v>0</v>
      </c>
      <c r="F70" s="379"/>
      <c r="G70" s="149">
        <f>'個人種目申込一覧表'!G70</f>
        <v>0</v>
      </c>
      <c r="H70" s="149">
        <f>'個人種目申込一覧表'!H70</f>
        <v>0</v>
      </c>
      <c r="I70" s="150">
        <f>'個人種目申込一覧表'!I70</f>
        <v>0</v>
      </c>
    </row>
    <row r="71" spans="2:9" ht="27" customHeight="1">
      <c r="B71" s="380">
        <v>29</v>
      </c>
      <c r="C71" s="381">
        <f>'個人種目申込一覧表'!C71</f>
        <v>0</v>
      </c>
      <c r="D71" s="381">
        <f>'個人種目申込一覧表'!D71</f>
        <v>0</v>
      </c>
      <c r="E71" s="148">
        <f>'個人種目申込一覧表'!E71</f>
        <v>0</v>
      </c>
      <c r="F71" s="376">
        <f>'個人種目申込一覧表'!F71</f>
        <v>0</v>
      </c>
      <c r="G71" s="149">
        <f>'個人種目申込一覧表'!G71</f>
        <v>0</v>
      </c>
      <c r="H71" s="149">
        <f>'個人種目申込一覧表'!H71</f>
        <v>0</v>
      </c>
      <c r="I71" s="150">
        <f>'個人種目申込一覧表'!I71</f>
        <v>0</v>
      </c>
    </row>
    <row r="72" spans="2:9" ht="27" customHeight="1">
      <c r="B72" s="380"/>
      <c r="C72" s="381"/>
      <c r="D72" s="381"/>
      <c r="E72" s="148">
        <f>'個人種目申込一覧表'!E72</f>
        <v>0</v>
      </c>
      <c r="F72" s="379"/>
      <c r="G72" s="149">
        <f>'個人種目申込一覧表'!G72</f>
        <v>0</v>
      </c>
      <c r="H72" s="149">
        <f>'個人種目申込一覧表'!H72</f>
        <v>0</v>
      </c>
      <c r="I72" s="150">
        <f>'個人種目申込一覧表'!I72</f>
        <v>0</v>
      </c>
    </row>
    <row r="73" spans="2:9" ht="27" customHeight="1">
      <c r="B73" s="380">
        <v>30</v>
      </c>
      <c r="C73" s="381">
        <f>'個人種目申込一覧表'!C73</f>
        <v>0</v>
      </c>
      <c r="D73" s="381">
        <f>'個人種目申込一覧表'!D73</f>
        <v>0</v>
      </c>
      <c r="E73" s="148">
        <f>'個人種目申込一覧表'!E73</f>
        <v>0</v>
      </c>
      <c r="F73" s="381">
        <f>'個人種目申込一覧表'!F73</f>
        <v>0</v>
      </c>
      <c r="G73" s="149">
        <f>'個人種目申込一覧表'!G73</f>
        <v>0</v>
      </c>
      <c r="H73" s="149">
        <f>'個人種目申込一覧表'!H73</f>
        <v>0</v>
      </c>
      <c r="I73" s="150">
        <f>'個人種目申込一覧表'!I73</f>
        <v>0</v>
      </c>
    </row>
    <row r="74" spans="2:9" ht="27" customHeight="1" thickBot="1">
      <c r="B74" s="382"/>
      <c r="C74" s="383"/>
      <c r="D74" s="383"/>
      <c r="E74" s="151">
        <f>'個人種目申込一覧表'!E74</f>
        <v>0</v>
      </c>
      <c r="F74" s="383"/>
      <c r="G74" s="152">
        <f>'個人種目申込一覧表'!G74</f>
        <v>0</v>
      </c>
      <c r="H74" s="152">
        <f>'個人種目申込一覧表'!H74</f>
        <v>0</v>
      </c>
      <c r="I74" s="153">
        <f>'個人種目申込一覧表'!I74</f>
        <v>0</v>
      </c>
    </row>
    <row r="75" spans="1:9" ht="27" customHeight="1">
      <c r="A75" s="119"/>
      <c r="B75" s="380">
        <v>31</v>
      </c>
      <c r="C75" s="381">
        <f>'個人種目申込一覧表'!C75</f>
        <v>0</v>
      </c>
      <c r="D75" s="381">
        <f>'個人種目申込一覧表'!D75</f>
        <v>0</v>
      </c>
      <c r="E75" s="148">
        <f>'個人種目申込一覧表'!E75</f>
        <v>0</v>
      </c>
      <c r="F75" s="376">
        <f>'個人種目申込一覧表'!F75</f>
        <v>0</v>
      </c>
      <c r="G75" s="149">
        <f>'個人種目申込一覧表'!G75</f>
        <v>0</v>
      </c>
      <c r="H75" s="149">
        <f>'個人種目申込一覧表'!H75</f>
        <v>0</v>
      </c>
      <c r="I75" s="150">
        <f>'個人種目申込一覧表'!I75</f>
        <v>0</v>
      </c>
    </row>
    <row r="76" spans="1:9" ht="27" customHeight="1">
      <c r="A76" s="119"/>
      <c r="B76" s="380"/>
      <c r="C76" s="381"/>
      <c r="D76" s="381"/>
      <c r="E76" s="148">
        <f>'個人種目申込一覧表'!E76</f>
        <v>0</v>
      </c>
      <c r="F76" s="379"/>
      <c r="G76" s="149">
        <f>'個人種目申込一覧表'!G76</f>
        <v>0</v>
      </c>
      <c r="H76" s="149">
        <f>'個人種目申込一覧表'!H76</f>
        <v>0</v>
      </c>
      <c r="I76" s="150">
        <f>'個人種目申込一覧表'!I76</f>
        <v>0</v>
      </c>
    </row>
    <row r="77" spans="2:9" ht="27" customHeight="1">
      <c r="B77" s="380">
        <v>32</v>
      </c>
      <c r="C77" s="381">
        <f>'個人種目申込一覧表'!C77</f>
        <v>0</v>
      </c>
      <c r="D77" s="381">
        <f>'個人種目申込一覧表'!D77</f>
        <v>0</v>
      </c>
      <c r="E77" s="148">
        <f>'個人種目申込一覧表'!E77</f>
        <v>0</v>
      </c>
      <c r="F77" s="376">
        <f>'個人種目申込一覧表'!F77</f>
        <v>0</v>
      </c>
      <c r="G77" s="149">
        <f>'個人種目申込一覧表'!G77</f>
        <v>0</v>
      </c>
      <c r="H77" s="149">
        <f>'個人種目申込一覧表'!H77</f>
        <v>0</v>
      </c>
      <c r="I77" s="150">
        <f>'個人種目申込一覧表'!I77</f>
        <v>0</v>
      </c>
    </row>
    <row r="78" spans="2:9" ht="27" customHeight="1">
      <c r="B78" s="380"/>
      <c r="C78" s="381"/>
      <c r="D78" s="381"/>
      <c r="E78" s="148">
        <f>'個人種目申込一覧表'!E78</f>
        <v>0</v>
      </c>
      <c r="F78" s="379"/>
      <c r="G78" s="149">
        <f>'個人種目申込一覧表'!G78</f>
        <v>0</v>
      </c>
      <c r="H78" s="149">
        <f>'個人種目申込一覧表'!H78</f>
        <v>0</v>
      </c>
      <c r="I78" s="150">
        <f>'個人種目申込一覧表'!I78</f>
        <v>0</v>
      </c>
    </row>
    <row r="79" spans="2:9" ht="27" customHeight="1">
      <c r="B79" s="380">
        <v>33</v>
      </c>
      <c r="C79" s="381">
        <f>'個人種目申込一覧表'!C79</f>
        <v>0</v>
      </c>
      <c r="D79" s="381">
        <f>'個人種目申込一覧表'!D79</f>
        <v>0</v>
      </c>
      <c r="E79" s="148">
        <f>'個人種目申込一覧表'!E79</f>
        <v>0</v>
      </c>
      <c r="F79" s="376">
        <f>'個人種目申込一覧表'!F79</f>
        <v>0</v>
      </c>
      <c r="G79" s="149">
        <f>'個人種目申込一覧表'!G79</f>
        <v>0</v>
      </c>
      <c r="H79" s="149">
        <f>'個人種目申込一覧表'!H79</f>
        <v>0</v>
      </c>
      <c r="I79" s="150">
        <f>'個人種目申込一覧表'!I79</f>
        <v>0</v>
      </c>
    </row>
    <row r="80" spans="2:9" ht="27" customHeight="1">
      <c r="B80" s="380"/>
      <c r="C80" s="381"/>
      <c r="D80" s="381"/>
      <c r="E80" s="148">
        <f>'個人種目申込一覧表'!E80</f>
        <v>0</v>
      </c>
      <c r="F80" s="379"/>
      <c r="G80" s="149">
        <f>'個人種目申込一覧表'!G80</f>
        <v>0</v>
      </c>
      <c r="H80" s="149">
        <f>'個人種目申込一覧表'!H80</f>
        <v>0</v>
      </c>
      <c r="I80" s="150">
        <f>'個人種目申込一覧表'!I80</f>
        <v>0</v>
      </c>
    </row>
    <row r="81" spans="2:9" ht="27" customHeight="1">
      <c r="B81" s="380">
        <v>34</v>
      </c>
      <c r="C81" s="381">
        <f>'個人種目申込一覧表'!C81</f>
        <v>0</v>
      </c>
      <c r="D81" s="381">
        <f>'個人種目申込一覧表'!D81</f>
        <v>0</v>
      </c>
      <c r="E81" s="148">
        <f>'個人種目申込一覧表'!E81</f>
        <v>0</v>
      </c>
      <c r="F81" s="376">
        <f>'個人種目申込一覧表'!F81</f>
        <v>0</v>
      </c>
      <c r="G81" s="149">
        <f>'個人種目申込一覧表'!G81</f>
        <v>0</v>
      </c>
      <c r="H81" s="149">
        <f>'個人種目申込一覧表'!H81</f>
        <v>0</v>
      </c>
      <c r="I81" s="150">
        <f>'個人種目申込一覧表'!I81</f>
        <v>0</v>
      </c>
    </row>
    <row r="82" spans="2:9" ht="27" customHeight="1">
      <c r="B82" s="380"/>
      <c r="C82" s="381"/>
      <c r="D82" s="381"/>
      <c r="E82" s="148">
        <f>'個人種目申込一覧表'!E82</f>
        <v>0</v>
      </c>
      <c r="F82" s="379"/>
      <c r="G82" s="149">
        <f>'個人種目申込一覧表'!G82</f>
        <v>0</v>
      </c>
      <c r="H82" s="149">
        <f>'個人種目申込一覧表'!H82</f>
        <v>0</v>
      </c>
      <c r="I82" s="150">
        <f>'個人種目申込一覧表'!I82</f>
        <v>0</v>
      </c>
    </row>
    <row r="83" spans="2:9" ht="27" customHeight="1">
      <c r="B83" s="380">
        <v>35</v>
      </c>
      <c r="C83" s="381">
        <f>'個人種目申込一覧表'!C83</f>
        <v>0</v>
      </c>
      <c r="D83" s="381">
        <f>'個人種目申込一覧表'!D83</f>
        <v>0</v>
      </c>
      <c r="E83" s="148">
        <f>'個人種目申込一覧表'!E83</f>
        <v>0</v>
      </c>
      <c r="F83" s="376">
        <f>'個人種目申込一覧表'!F83</f>
        <v>0</v>
      </c>
      <c r="G83" s="149">
        <f>'個人種目申込一覧表'!G83</f>
        <v>0</v>
      </c>
      <c r="H83" s="149">
        <f>'個人種目申込一覧表'!H83</f>
        <v>0</v>
      </c>
      <c r="I83" s="150">
        <f>'個人種目申込一覧表'!I83</f>
        <v>0</v>
      </c>
    </row>
    <row r="84" spans="2:9" ht="27" customHeight="1">
      <c r="B84" s="380"/>
      <c r="C84" s="381"/>
      <c r="D84" s="381"/>
      <c r="E84" s="148">
        <f>'個人種目申込一覧表'!E84</f>
        <v>0</v>
      </c>
      <c r="F84" s="379"/>
      <c r="G84" s="149">
        <f>'個人種目申込一覧表'!G84</f>
        <v>0</v>
      </c>
      <c r="H84" s="149">
        <f>'個人種目申込一覧表'!H84</f>
        <v>0</v>
      </c>
      <c r="I84" s="150">
        <f>'個人種目申込一覧表'!I84</f>
        <v>0</v>
      </c>
    </row>
    <row r="85" spans="2:9" ht="27" customHeight="1">
      <c r="B85" s="380">
        <v>36</v>
      </c>
      <c r="C85" s="381">
        <f>'個人種目申込一覧表'!C85</f>
        <v>0</v>
      </c>
      <c r="D85" s="381">
        <f>'個人種目申込一覧表'!D85</f>
        <v>0</v>
      </c>
      <c r="E85" s="148">
        <f>'個人種目申込一覧表'!E85</f>
        <v>0</v>
      </c>
      <c r="F85" s="376">
        <f>'個人種目申込一覧表'!F85</f>
        <v>0</v>
      </c>
      <c r="G85" s="149">
        <f>'個人種目申込一覧表'!G85</f>
        <v>0</v>
      </c>
      <c r="H85" s="149">
        <f>'個人種目申込一覧表'!H85</f>
        <v>0</v>
      </c>
      <c r="I85" s="150">
        <f>'個人種目申込一覧表'!I85</f>
        <v>0</v>
      </c>
    </row>
    <row r="86" spans="2:9" ht="27" customHeight="1">
      <c r="B86" s="380"/>
      <c r="C86" s="381"/>
      <c r="D86" s="381"/>
      <c r="E86" s="148">
        <f>'個人種目申込一覧表'!E86</f>
        <v>0</v>
      </c>
      <c r="F86" s="379"/>
      <c r="G86" s="149">
        <f>'個人種目申込一覧表'!G86</f>
        <v>0</v>
      </c>
      <c r="H86" s="149">
        <f>'個人種目申込一覧表'!H86</f>
        <v>0</v>
      </c>
      <c r="I86" s="150">
        <f>'個人種目申込一覧表'!I86</f>
        <v>0</v>
      </c>
    </row>
    <row r="87" spans="2:9" ht="27" customHeight="1">
      <c r="B87" s="380">
        <v>37</v>
      </c>
      <c r="C87" s="381">
        <f>'個人種目申込一覧表'!C87</f>
        <v>0</v>
      </c>
      <c r="D87" s="381">
        <f>'個人種目申込一覧表'!D87</f>
        <v>0</v>
      </c>
      <c r="E87" s="148">
        <f>'個人種目申込一覧表'!E87</f>
        <v>0</v>
      </c>
      <c r="F87" s="376">
        <f>'個人種目申込一覧表'!F87</f>
        <v>0</v>
      </c>
      <c r="G87" s="149">
        <f>'個人種目申込一覧表'!G87</f>
        <v>0</v>
      </c>
      <c r="H87" s="149">
        <f>'個人種目申込一覧表'!H87</f>
        <v>0</v>
      </c>
      <c r="I87" s="150">
        <f>'個人種目申込一覧表'!I87</f>
        <v>0</v>
      </c>
    </row>
    <row r="88" spans="2:9" ht="27" customHeight="1">
      <c r="B88" s="380"/>
      <c r="C88" s="381"/>
      <c r="D88" s="381"/>
      <c r="E88" s="148">
        <f>'個人種目申込一覧表'!E88</f>
        <v>0</v>
      </c>
      <c r="F88" s="379"/>
      <c r="G88" s="149">
        <f>'個人種目申込一覧表'!G88</f>
        <v>0</v>
      </c>
      <c r="H88" s="149">
        <f>'個人種目申込一覧表'!H88</f>
        <v>0</v>
      </c>
      <c r="I88" s="150">
        <f>'個人種目申込一覧表'!I88</f>
        <v>0</v>
      </c>
    </row>
    <row r="89" spans="2:9" ht="27" customHeight="1">
      <c r="B89" s="380">
        <v>38</v>
      </c>
      <c r="C89" s="381">
        <f>'個人種目申込一覧表'!C89</f>
        <v>0</v>
      </c>
      <c r="D89" s="381">
        <f>'個人種目申込一覧表'!D89</f>
        <v>0</v>
      </c>
      <c r="E89" s="148">
        <f>'個人種目申込一覧表'!E89</f>
        <v>0</v>
      </c>
      <c r="F89" s="376">
        <f>'個人種目申込一覧表'!F89</f>
        <v>0</v>
      </c>
      <c r="G89" s="149">
        <f>'個人種目申込一覧表'!G89</f>
        <v>0</v>
      </c>
      <c r="H89" s="149">
        <f>'個人種目申込一覧表'!H89</f>
        <v>0</v>
      </c>
      <c r="I89" s="150">
        <f>'個人種目申込一覧表'!I89</f>
        <v>0</v>
      </c>
    </row>
    <row r="90" spans="2:9" ht="27" customHeight="1">
      <c r="B90" s="380"/>
      <c r="C90" s="381"/>
      <c r="D90" s="381"/>
      <c r="E90" s="148">
        <f>'個人種目申込一覧表'!E90</f>
        <v>0</v>
      </c>
      <c r="F90" s="379"/>
      <c r="G90" s="149">
        <f>'個人種目申込一覧表'!G90</f>
        <v>0</v>
      </c>
      <c r="H90" s="149">
        <f>'個人種目申込一覧表'!H90</f>
        <v>0</v>
      </c>
      <c r="I90" s="150">
        <f>'個人種目申込一覧表'!I90</f>
        <v>0</v>
      </c>
    </row>
    <row r="91" spans="2:9" ht="27" customHeight="1">
      <c r="B91" s="380">
        <v>39</v>
      </c>
      <c r="C91" s="381">
        <f>'個人種目申込一覧表'!C91</f>
        <v>0</v>
      </c>
      <c r="D91" s="381">
        <f>'個人種目申込一覧表'!D91</f>
        <v>0</v>
      </c>
      <c r="E91" s="148">
        <f>'個人種目申込一覧表'!E91</f>
        <v>0</v>
      </c>
      <c r="F91" s="376">
        <f>'個人種目申込一覧表'!F91</f>
        <v>0</v>
      </c>
      <c r="G91" s="149">
        <f>'個人種目申込一覧表'!G91</f>
        <v>0</v>
      </c>
      <c r="H91" s="149">
        <f>'個人種目申込一覧表'!H91</f>
        <v>0</v>
      </c>
      <c r="I91" s="150">
        <f>'個人種目申込一覧表'!I91</f>
        <v>0</v>
      </c>
    </row>
    <row r="92" spans="2:9" ht="27" customHeight="1">
      <c r="B92" s="380"/>
      <c r="C92" s="381"/>
      <c r="D92" s="381"/>
      <c r="E92" s="148">
        <f>'個人種目申込一覧表'!E92</f>
        <v>0</v>
      </c>
      <c r="F92" s="379"/>
      <c r="G92" s="149">
        <f>'個人種目申込一覧表'!G92</f>
        <v>0</v>
      </c>
      <c r="H92" s="149">
        <f>'個人種目申込一覧表'!H92</f>
        <v>0</v>
      </c>
      <c r="I92" s="150">
        <f>'個人種目申込一覧表'!I92</f>
        <v>0</v>
      </c>
    </row>
    <row r="93" spans="2:9" ht="27" customHeight="1">
      <c r="B93" s="380">
        <v>40</v>
      </c>
      <c r="C93" s="381">
        <f>'個人種目申込一覧表'!C93</f>
        <v>0</v>
      </c>
      <c r="D93" s="381">
        <f>'個人種目申込一覧表'!D93</f>
        <v>0</v>
      </c>
      <c r="E93" s="148">
        <f>'個人種目申込一覧表'!E93</f>
        <v>0</v>
      </c>
      <c r="F93" s="381">
        <f>'個人種目申込一覧表'!F93</f>
        <v>0</v>
      </c>
      <c r="G93" s="149">
        <f>'個人種目申込一覧表'!G93</f>
        <v>0</v>
      </c>
      <c r="H93" s="149">
        <f>'個人種目申込一覧表'!H93</f>
        <v>0</v>
      </c>
      <c r="I93" s="150">
        <f>'個人種目申込一覧表'!I93</f>
        <v>0</v>
      </c>
    </row>
    <row r="94" spans="2:9" ht="27" customHeight="1" thickBot="1">
      <c r="B94" s="382"/>
      <c r="C94" s="383"/>
      <c r="D94" s="383"/>
      <c r="E94" s="151">
        <f>'個人種目申込一覧表'!E94</f>
        <v>0</v>
      </c>
      <c r="F94" s="383"/>
      <c r="G94" s="152">
        <f>'個人種目申込一覧表'!G94</f>
        <v>0</v>
      </c>
      <c r="H94" s="152">
        <f>'個人種目申込一覧表'!H94</f>
        <v>0</v>
      </c>
      <c r="I94" s="153">
        <f>'個人種目申込一覧表'!I94</f>
        <v>0</v>
      </c>
    </row>
    <row r="95" spans="1:9" ht="27" customHeight="1">
      <c r="A95" s="119"/>
      <c r="B95" s="380">
        <v>41</v>
      </c>
      <c r="C95" s="381">
        <f>'個人種目申込一覧表'!C95</f>
        <v>0</v>
      </c>
      <c r="D95" s="381">
        <f>'個人種目申込一覧表'!D95</f>
        <v>0</v>
      </c>
      <c r="E95" s="148">
        <f>'個人種目申込一覧表'!E95</f>
        <v>0</v>
      </c>
      <c r="F95" s="376">
        <f>'個人種目申込一覧表'!F95</f>
        <v>0</v>
      </c>
      <c r="G95" s="149">
        <f>'個人種目申込一覧表'!G95</f>
        <v>0</v>
      </c>
      <c r="H95" s="149">
        <f>'個人種目申込一覧表'!H95</f>
        <v>0</v>
      </c>
      <c r="I95" s="150">
        <f>'個人種目申込一覧表'!I95</f>
        <v>0</v>
      </c>
    </row>
    <row r="96" spans="1:9" ht="27" customHeight="1">
      <c r="A96" s="119"/>
      <c r="B96" s="380"/>
      <c r="C96" s="381"/>
      <c r="D96" s="381"/>
      <c r="E96" s="148">
        <f>'個人種目申込一覧表'!E96</f>
        <v>0</v>
      </c>
      <c r="F96" s="379"/>
      <c r="G96" s="149">
        <f>'個人種目申込一覧表'!G96</f>
        <v>0</v>
      </c>
      <c r="H96" s="149">
        <f>'個人種目申込一覧表'!H96</f>
        <v>0</v>
      </c>
      <c r="I96" s="150">
        <f>'個人種目申込一覧表'!I96</f>
        <v>0</v>
      </c>
    </row>
    <row r="97" spans="2:9" ht="27" customHeight="1">
      <c r="B97" s="380">
        <v>42</v>
      </c>
      <c r="C97" s="381">
        <f>'個人種目申込一覧表'!C97</f>
        <v>0</v>
      </c>
      <c r="D97" s="381">
        <f>'個人種目申込一覧表'!D97</f>
        <v>0</v>
      </c>
      <c r="E97" s="148">
        <f>'個人種目申込一覧表'!E97</f>
        <v>0</v>
      </c>
      <c r="F97" s="376">
        <f>'個人種目申込一覧表'!F97</f>
        <v>0</v>
      </c>
      <c r="G97" s="149">
        <f>'個人種目申込一覧表'!G97</f>
        <v>0</v>
      </c>
      <c r="H97" s="149">
        <f>'個人種目申込一覧表'!H97</f>
        <v>0</v>
      </c>
      <c r="I97" s="150">
        <f>'個人種目申込一覧表'!I97</f>
        <v>0</v>
      </c>
    </row>
    <row r="98" spans="2:9" ht="27" customHeight="1">
      <c r="B98" s="380"/>
      <c r="C98" s="381"/>
      <c r="D98" s="381"/>
      <c r="E98" s="148">
        <f>'個人種目申込一覧表'!E98</f>
        <v>0</v>
      </c>
      <c r="F98" s="379"/>
      <c r="G98" s="149">
        <f>'個人種目申込一覧表'!G98</f>
        <v>0</v>
      </c>
      <c r="H98" s="149">
        <f>'個人種目申込一覧表'!H98</f>
        <v>0</v>
      </c>
      <c r="I98" s="150">
        <f>'個人種目申込一覧表'!I98</f>
        <v>0</v>
      </c>
    </row>
    <row r="99" spans="2:9" ht="27" customHeight="1">
      <c r="B99" s="380">
        <v>43</v>
      </c>
      <c r="C99" s="381">
        <f>'個人種目申込一覧表'!C99</f>
        <v>0</v>
      </c>
      <c r="D99" s="381">
        <f>'個人種目申込一覧表'!D99</f>
        <v>0</v>
      </c>
      <c r="E99" s="148">
        <f>'個人種目申込一覧表'!E99</f>
        <v>0</v>
      </c>
      <c r="F99" s="376">
        <f>'個人種目申込一覧表'!F99</f>
        <v>0</v>
      </c>
      <c r="G99" s="149">
        <f>'個人種目申込一覧表'!G99</f>
        <v>0</v>
      </c>
      <c r="H99" s="149">
        <f>'個人種目申込一覧表'!H99</f>
        <v>0</v>
      </c>
      <c r="I99" s="150">
        <f>'個人種目申込一覧表'!I99</f>
        <v>0</v>
      </c>
    </row>
    <row r="100" spans="2:9" ht="27" customHeight="1">
      <c r="B100" s="380"/>
      <c r="C100" s="381"/>
      <c r="D100" s="381"/>
      <c r="E100" s="148">
        <f>'個人種目申込一覧表'!E100</f>
        <v>0</v>
      </c>
      <c r="F100" s="379"/>
      <c r="G100" s="149">
        <f>'個人種目申込一覧表'!G100</f>
        <v>0</v>
      </c>
      <c r="H100" s="149">
        <f>'個人種目申込一覧表'!H100</f>
        <v>0</v>
      </c>
      <c r="I100" s="150">
        <f>'個人種目申込一覧表'!I100</f>
        <v>0</v>
      </c>
    </row>
    <row r="101" spans="2:9" ht="27" customHeight="1">
      <c r="B101" s="380">
        <v>44</v>
      </c>
      <c r="C101" s="381">
        <f>'個人種目申込一覧表'!C101</f>
        <v>0</v>
      </c>
      <c r="D101" s="381">
        <f>'個人種目申込一覧表'!D101</f>
        <v>0</v>
      </c>
      <c r="E101" s="148">
        <f>'個人種目申込一覧表'!E101</f>
        <v>0</v>
      </c>
      <c r="F101" s="376">
        <f>'個人種目申込一覧表'!F101</f>
        <v>0</v>
      </c>
      <c r="G101" s="149">
        <f>'個人種目申込一覧表'!G101</f>
        <v>0</v>
      </c>
      <c r="H101" s="149">
        <f>'個人種目申込一覧表'!H101</f>
        <v>0</v>
      </c>
      <c r="I101" s="150">
        <f>'個人種目申込一覧表'!I101</f>
        <v>0</v>
      </c>
    </row>
    <row r="102" spans="2:9" ht="27" customHeight="1">
      <c r="B102" s="380"/>
      <c r="C102" s="381"/>
      <c r="D102" s="381"/>
      <c r="E102" s="148">
        <f>'個人種目申込一覧表'!E102</f>
        <v>0</v>
      </c>
      <c r="F102" s="379"/>
      <c r="G102" s="149">
        <f>'個人種目申込一覧表'!G102</f>
        <v>0</v>
      </c>
      <c r="H102" s="149">
        <f>'個人種目申込一覧表'!H102</f>
        <v>0</v>
      </c>
      <c r="I102" s="150">
        <f>'個人種目申込一覧表'!I102</f>
        <v>0</v>
      </c>
    </row>
    <row r="103" spans="2:9" ht="27" customHeight="1">
      <c r="B103" s="380">
        <v>45</v>
      </c>
      <c r="C103" s="381">
        <f>'個人種目申込一覧表'!C103</f>
        <v>0</v>
      </c>
      <c r="D103" s="381">
        <f>'個人種目申込一覧表'!D103</f>
        <v>0</v>
      </c>
      <c r="E103" s="148">
        <f>'個人種目申込一覧表'!E103</f>
        <v>0</v>
      </c>
      <c r="F103" s="376">
        <f>'個人種目申込一覧表'!F103</f>
        <v>0</v>
      </c>
      <c r="G103" s="149">
        <f>'個人種目申込一覧表'!G103</f>
        <v>0</v>
      </c>
      <c r="H103" s="149">
        <f>'個人種目申込一覧表'!H103</f>
        <v>0</v>
      </c>
      <c r="I103" s="150">
        <f>'個人種目申込一覧表'!I103</f>
        <v>0</v>
      </c>
    </row>
    <row r="104" spans="2:9" ht="27" customHeight="1">
      <c r="B104" s="380"/>
      <c r="C104" s="381"/>
      <c r="D104" s="381"/>
      <c r="E104" s="148">
        <f>'個人種目申込一覧表'!E104</f>
        <v>0</v>
      </c>
      <c r="F104" s="379"/>
      <c r="G104" s="149">
        <f>'個人種目申込一覧表'!G104</f>
        <v>0</v>
      </c>
      <c r="H104" s="149">
        <f>'個人種目申込一覧表'!H104</f>
        <v>0</v>
      </c>
      <c r="I104" s="150">
        <f>'個人種目申込一覧表'!I104</f>
        <v>0</v>
      </c>
    </row>
    <row r="105" spans="2:9" ht="27" customHeight="1">
      <c r="B105" s="374">
        <v>46</v>
      </c>
      <c r="C105" s="376">
        <f>'個人種目申込一覧表'!C105</f>
        <v>0</v>
      </c>
      <c r="D105" s="376">
        <f>'個人種目申込一覧表'!D105</f>
        <v>0</v>
      </c>
      <c r="E105" s="148">
        <f>'個人種目申込一覧表'!E105</f>
        <v>0</v>
      </c>
      <c r="F105" s="376">
        <f>'個人種目申込一覧表'!F105</f>
        <v>0</v>
      </c>
      <c r="G105" s="149">
        <f>'個人種目申込一覧表'!G105</f>
        <v>0</v>
      </c>
      <c r="H105" s="149">
        <f>'個人種目申込一覧表'!H105</f>
        <v>0</v>
      </c>
      <c r="I105" s="150">
        <f>'個人種目申込一覧表'!I105</f>
        <v>0</v>
      </c>
    </row>
    <row r="106" spans="2:9" ht="27" customHeight="1">
      <c r="B106" s="378"/>
      <c r="C106" s="379"/>
      <c r="D106" s="379"/>
      <c r="E106" s="148">
        <f>'個人種目申込一覧表'!E106</f>
        <v>0</v>
      </c>
      <c r="F106" s="379"/>
      <c r="G106" s="149">
        <f>'個人種目申込一覧表'!G106</f>
        <v>0</v>
      </c>
      <c r="H106" s="149">
        <f>'個人種目申込一覧表'!H106</f>
        <v>0</v>
      </c>
      <c r="I106" s="150">
        <f>'個人種目申込一覧表'!I106</f>
        <v>0</v>
      </c>
    </row>
    <row r="107" spans="2:9" ht="27" customHeight="1">
      <c r="B107" s="374">
        <v>47</v>
      </c>
      <c r="C107" s="376">
        <f>'個人種目申込一覧表'!C107</f>
        <v>0</v>
      </c>
      <c r="D107" s="376">
        <f>'個人種目申込一覧表'!D107</f>
        <v>0</v>
      </c>
      <c r="E107" s="148">
        <f>'個人種目申込一覧表'!E107</f>
        <v>0</v>
      </c>
      <c r="F107" s="376">
        <f>'個人種目申込一覧表'!F107</f>
        <v>0</v>
      </c>
      <c r="G107" s="149">
        <f>'個人種目申込一覧表'!G107</f>
        <v>0</v>
      </c>
      <c r="H107" s="149">
        <f>'個人種目申込一覧表'!H107</f>
        <v>0</v>
      </c>
      <c r="I107" s="150">
        <f>'個人種目申込一覧表'!I107</f>
        <v>0</v>
      </c>
    </row>
    <row r="108" spans="2:9" ht="27" customHeight="1">
      <c r="B108" s="378"/>
      <c r="C108" s="379"/>
      <c r="D108" s="379"/>
      <c r="E108" s="148">
        <f>'個人種目申込一覧表'!E108</f>
        <v>0</v>
      </c>
      <c r="F108" s="379"/>
      <c r="G108" s="149">
        <f>'個人種目申込一覧表'!G108</f>
        <v>0</v>
      </c>
      <c r="H108" s="149">
        <f>'個人種目申込一覧表'!H108</f>
        <v>0</v>
      </c>
      <c r="I108" s="150">
        <f>'個人種目申込一覧表'!I108</f>
        <v>0</v>
      </c>
    </row>
    <row r="109" spans="2:9" ht="27" customHeight="1">
      <c r="B109" s="374">
        <v>48</v>
      </c>
      <c r="C109" s="376">
        <f>'個人種目申込一覧表'!C109</f>
        <v>0</v>
      </c>
      <c r="D109" s="376">
        <f>'個人種目申込一覧表'!D109</f>
        <v>0</v>
      </c>
      <c r="E109" s="148">
        <f>'個人種目申込一覧表'!E109</f>
        <v>0</v>
      </c>
      <c r="F109" s="376">
        <f>'個人種目申込一覧表'!F109</f>
        <v>0</v>
      </c>
      <c r="G109" s="149">
        <f>'個人種目申込一覧表'!G109</f>
        <v>0</v>
      </c>
      <c r="H109" s="149">
        <f>'個人種目申込一覧表'!H109</f>
        <v>0</v>
      </c>
      <c r="I109" s="150">
        <f>'個人種目申込一覧表'!I109</f>
        <v>0</v>
      </c>
    </row>
    <row r="110" spans="2:9" ht="27" customHeight="1">
      <c r="B110" s="378"/>
      <c r="C110" s="379"/>
      <c r="D110" s="379"/>
      <c r="E110" s="148">
        <f>'個人種目申込一覧表'!E110</f>
        <v>0</v>
      </c>
      <c r="F110" s="379"/>
      <c r="G110" s="149">
        <f>'個人種目申込一覧表'!G110</f>
        <v>0</v>
      </c>
      <c r="H110" s="149">
        <f>'個人種目申込一覧表'!H110</f>
        <v>0</v>
      </c>
      <c r="I110" s="150">
        <f>'個人種目申込一覧表'!I110</f>
        <v>0</v>
      </c>
    </row>
    <row r="111" spans="2:9" ht="27" customHeight="1">
      <c r="B111" s="374">
        <v>49</v>
      </c>
      <c r="C111" s="376">
        <f>'個人種目申込一覧表'!C111</f>
        <v>0</v>
      </c>
      <c r="D111" s="376">
        <f>'個人種目申込一覧表'!D111</f>
        <v>0</v>
      </c>
      <c r="E111" s="148">
        <f>'個人種目申込一覧表'!E111</f>
        <v>0</v>
      </c>
      <c r="F111" s="376">
        <f>'個人種目申込一覧表'!F111</f>
        <v>0</v>
      </c>
      <c r="G111" s="149">
        <f>'個人種目申込一覧表'!G111</f>
        <v>0</v>
      </c>
      <c r="H111" s="149">
        <f>'個人種目申込一覧表'!H111</f>
        <v>0</v>
      </c>
      <c r="I111" s="150">
        <f>'個人種目申込一覧表'!I111</f>
        <v>0</v>
      </c>
    </row>
    <row r="112" spans="2:9" ht="27" customHeight="1">
      <c r="B112" s="378"/>
      <c r="C112" s="379"/>
      <c r="D112" s="379"/>
      <c r="E112" s="148">
        <f>'個人種目申込一覧表'!E112</f>
        <v>0</v>
      </c>
      <c r="F112" s="379"/>
      <c r="G112" s="149">
        <f>'個人種目申込一覧表'!G112</f>
        <v>0</v>
      </c>
      <c r="H112" s="149">
        <f>'個人種目申込一覧表'!H112</f>
        <v>0</v>
      </c>
      <c r="I112" s="150">
        <f>'個人種目申込一覧表'!I112</f>
        <v>0</v>
      </c>
    </row>
    <row r="113" spans="2:9" ht="27" customHeight="1">
      <c r="B113" s="374">
        <v>50</v>
      </c>
      <c r="C113" s="376">
        <f>'個人種目申込一覧表'!C113</f>
        <v>0</v>
      </c>
      <c r="D113" s="376">
        <f>'個人種目申込一覧表'!D113</f>
        <v>0</v>
      </c>
      <c r="E113" s="148">
        <f>'個人種目申込一覧表'!E113</f>
        <v>0</v>
      </c>
      <c r="F113" s="376">
        <f>'個人種目申込一覧表'!F113</f>
        <v>0</v>
      </c>
      <c r="G113" s="149">
        <f>'個人種目申込一覧表'!G113</f>
        <v>0</v>
      </c>
      <c r="H113" s="149">
        <f>'個人種目申込一覧表'!H113</f>
        <v>0</v>
      </c>
      <c r="I113" s="150">
        <f>'個人種目申込一覧表'!I113</f>
        <v>0</v>
      </c>
    </row>
    <row r="114" spans="2:9" ht="27" customHeight="1" thickBot="1">
      <c r="B114" s="375"/>
      <c r="C114" s="377"/>
      <c r="D114" s="377"/>
      <c r="E114" s="151">
        <f>'個人種目申込一覧表'!E114</f>
        <v>0</v>
      </c>
      <c r="F114" s="377"/>
      <c r="G114" s="152">
        <f>'個人種目申込一覧表'!G114</f>
        <v>0</v>
      </c>
      <c r="H114" s="152">
        <f>'個人種目申込一覧表'!H114</f>
        <v>0</v>
      </c>
      <c r="I114" s="153">
        <f>'個人種目申込一覧表'!I114</f>
        <v>0</v>
      </c>
    </row>
    <row r="115" ht="20.25" customHeight="1"/>
    <row r="116" ht="20.25" customHeight="1"/>
    <row r="117" ht="20.25" customHeight="1"/>
  </sheetData>
  <sheetProtection password="CC6F" sheet="1"/>
  <mergeCells count="228">
    <mergeCell ref="G1:I1"/>
    <mergeCell ref="B3:C3"/>
    <mergeCell ref="D3:E3"/>
    <mergeCell ref="F3:G3"/>
    <mergeCell ref="H3:I3"/>
    <mergeCell ref="B4:C4"/>
    <mergeCell ref="D4:E4"/>
    <mergeCell ref="F4:G4"/>
    <mergeCell ref="H4:I4"/>
    <mergeCell ref="B5:B6"/>
    <mergeCell ref="D5:E5"/>
    <mergeCell ref="G5:I5"/>
    <mergeCell ref="D6:F6"/>
    <mergeCell ref="H6:I6"/>
    <mergeCell ref="B7:C7"/>
    <mergeCell ref="D7:E7"/>
    <mergeCell ref="F7:F8"/>
    <mergeCell ref="B8:C8"/>
    <mergeCell ref="B11:B12"/>
    <mergeCell ref="C11:C12"/>
    <mergeCell ref="D11:D12"/>
    <mergeCell ref="F11:F12"/>
    <mergeCell ref="G11:I11"/>
    <mergeCell ref="G12:I12"/>
    <mergeCell ref="B13:B14"/>
    <mergeCell ref="C13:C14"/>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B91:B92"/>
    <mergeCell ref="C91:C92"/>
    <mergeCell ref="D91:D92"/>
    <mergeCell ref="F91:F92"/>
    <mergeCell ref="B93:B94"/>
    <mergeCell ref="C93:C94"/>
    <mergeCell ref="D93:D94"/>
    <mergeCell ref="F93:F94"/>
    <mergeCell ref="B95:B96"/>
    <mergeCell ref="C95:C96"/>
    <mergeCell ref="D95:D96"/>
    <mergeCell ref="F95:F96"/>
    <mergeCell ref="B97:B98"/>
    <mergeCell ref="C97:C98"/>
    <mergeCell ref="D97:D98"/>
    <mergeCell ref="F97:F98"/>
    <mergeCell ref="B99:B100"/>
    <mergeCell ref="C99:C100"/>
    <mergeCell ref="D99:D100"/>
    <mergeCell ref="F99:F100"/>
    <mergeCell ref="B101:B102"/>
    <mergeCell ref="C101:C102"/>
    <mergeCell ref="D101:D102"/>
    <mergeCell ref="F101:F102"/>
    <mergeCell ref="B103:B104"/>
    <mergeCell ref="C103:C104"/>
    <mergeCell ref="D103:D104"/>
    <mergeCell ref="F103:F104"/>
    <mergeCell ref="D111:D112"/>
    <mergeCell ref="F111:F112"/>
    <mergeCell ref="B105:B106"/>
    <mergeCell ref="C105:C106"/>
    <mergeCell ref="D105:D106"/>
    <mergeCell ref="F105:F106"/>
    <mergeCell ref="B107:B108"/>
    <mergeCell ref="C107:C108"/>
    <mergeCell ref="D107:D108"/>
    <mergeCell ref="F107:F108"/>
    <mergeCell ref="B113:B114"/>
    <mergeCell ref="C113:C114"/>
    <mergeCell ref="D113:D114"/>
    <mergeCell ref="F113:F114"/>
    <mergeCell ref="B109:B110"/>
    <mergeCell ref="C109:C110"/>
    <mergeCell ref="D109:D110"/>
    <mergeCell ref="F109:F110"/>
    <mergeCell ref="B111:B112"/>
    <mergeCell ref="C111:C112"/>
  </mergeCells>
  <conditionalFormatting sqref="G12:I12">
    <cfRule type="expression" priority="1" dxfId="12" stopIfTrue="1">
      <formula>NOT(ISERROR(SEARCH("未",G12)))</formula>
    </cfRule>
    <cfRule type="expression" priority="2" dxfId="13" stopIfTrue="1">
      <formula>NOT(ISERROR(SEARCH("未",G12)))</formula>
    </cfRule>
    <cfRule type="expression" priority="3" dxfId="3" stopIfTrue="1">
      <formula>NOT(ISERROR(SEARCH("未",G12)))</formula>
    </cfRule>
  </conditionalFormatting>
  <conditionalFormatting sqref="D35 D23 D15:D17 D19 D25 D21 C15:C35 D27:D33 C37:D53 C55:D55 C75:D75 C57:D73 C77:D93 C95:D95 C107:D107 C113:D113 C111:D111 C109:D109 C97:D105">
    <cfRule type="expression" priority="4" dxfId="3" stopIfTrue="1">
      <formula>NOT(ISERROR(SEARCH("女",C15)))</formula>
    </cfRule>
    <cfRule type="expression" priority="5" dxfId="2" stopIfTrue="1">
      <formula>NOT(ISERROR(SEARCH("男",C15)))</formula>
    </cfRule>
  </conditionalFormatting>
  <dataValidations count="8">
    <dataValidation allowBlank="1" showInputMessage="1" showErrorMessage="1" imeMode="hiragana" sqref="D4:E5 F4:G4 H6 D6"/>
    <dataValidation type="whole" allowBlank="1" showInputMessage="1" showErrorMessage="1" imeMode="halfAlpha" sqref="D113 D111 D109 D15:D105 D107">
      <formula1>1</formula1>
      <formula2>9999</formula2>
    </dataValidation>
    <dataValidation allowBlank="1" showInputMessage="1" showErrorMessage="1" imeMode="halfAlpha" sqref="G5"/>
    <dataValidation type="whole" allowBlank="1" showInputMessage="1" showErrorMessage="1" sqref="G16 G114 G112 G110 G108 G106 G104 G102 G100 G98 G96 G94 G92 G90 G88 G86 G84 G82 G80 G78 G76 G74 G72 G70 G68 G66 G64 G62 G60 G58 G56 G54 G52 G50 G48 G46 G44 G42 G40 G38 G36 G34 G32 G30 G28 G26 G24 G22 G20 G18">
      <formula1>100</formula1>
      <formula2>999999</formula2>
    </dataValidation>
    <dataValidation allowBlank="1" showInputMessage="1" showErrorMessage="1" imeMode="halfKatakana" sqref="E114 E96 E112 E110 E108 E106 E104 E102 E100 E98 E34 E74 E56 E72 E70 E68 E66 E64 E62 E60 E16 E32 E30 E28 E26 E24 E22 E20 E18 E58 E54 E36 E52 E50 E48 E46 E44 E42 E40 E38 E94 E76 E92 E90 E88 E86 E84 E82 E80 E78 H4:I4"/>
    <dataValidation type="list" allowBlank="1" showInputMessage="1" showErrorMessage="1" sqref="G105:I105 G107:I107 G109:I109 G111:I111 G113:I113 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formula1>INDIRECT($C105)</formula1>
    </dataValidation>
    <dataValidation type="list" allowBlank="1" showInputMessage="1" showErrorMessage="1" sqref="F113 F15:F105 F111 F107 F109">
      <formula1>学校長押印　印刷用!#REF!</formula1>
    </dataValidation>
    <dataValidation type="list" allowBlank="1" showInputMessage="1" showErrorMessage="1" sqref="C15:C105 C113 C111 C107 C109">
      <formula1>学校長押印　印刷用!#REF!</formula1>
    </dataValidation>
  </dataValidations>
  <printOptions horizontalCentered="1"/>
  <pageMargins left="0.984251968503937" right="0.7874015748031497" top="0.5905511811023623" bottom="0.5905511811023623" header="0.31496062992125984" footer="0.1968503937007874"/>
  <pageSetup horizontalDpi="600" verticalDpi="600" orientation="portrait" paperSize="9" scale="85" r:id="rId1"/>
  <headerFooter alignWithMargins="0">
    <oddFooter>&amp;R※個人種目一覧表件大会申込書</oddFooter>
  </headerFooter>
  <rowBreaks count="2" manualBreakCount="2">
    <brk id="66" max="255" man="1"/>
    <brk id="98" max="255" man="1"/>
  </rowBreaks>
  <ignoredErrors>
    <ignoredError sqref="D6:G6 E5:I5 E7:I7 I6" unlockedFormula="1"/>
    <ignoredError sqref="D5 D7 H6 C15:I114" emptyCellReference="1" unlockedFormula="1"/>
  </ignoredErrors>
</worksheet>
</file>

<file path=xl/worksheets/sheet6.xml><?xml version="1.0" encoding="utf-8"?>
<worksheet xmlns="http://schemas.openxmlformats.org/spreadsheetml/2006/main" xmlns:r="http://schemas.openxmlformats.org/officeDocument/2006/relationships">
  <dimension ref="A2:U43"/>
  <sheetViews>
    <sheetView zoomScalePageLayoutView="0" workbookViewId="0" topLeftCell="A1">
      <selection activeCell="O12" sqref="O12"/>
    </sheetView>
  </sheetViews>
  <sheetFormatPr defaultColWidth="9.140625" defaultRowHeight="15"/>
  <cols>
    <col min="1" max="1" width="3.57421875" style="218" customWidth="1"/>
    <col min="2" max="2" width="4.57421875" style="218" customWidth="1"/>
    <col min="3" max="3" width="5.57421875" style="218" customWidth="1"/>
    <col min="4" max="4" width="12.57421875" style="218" customWidth="1"/>
    <col min="5" max="5" width="2.57421875" style="218" customWidth="1"/>
    <col min="6" max="6" width="12.57421875" style="218" customWidth="1"/>
    <col min="7" max="7" width="5.57421875" style="218" customWidth="1"/>
    <col min="8" max="8" width="4.57421875" style="218" customWidth="1"/>
    <col min="9" max="9" width="4.57421875" style="220" customWidth="1"/>
    <col min="10" max="10" width="6.57421875" style="218" customWidth="1"/>
    <col min="11" max="11" width="4.57421875" style="220" customWidth="1"/>
    <col min="12" max="12" width="6.57421875" style="218" customWidth="1"/>
    <col min="13" max="13" width="4.57421875" style="220" customWidth="1"/>
    <col min="14" max="14" width="6.57421875" style="218" customWidth="1"/>
    <col min="15" max="15" width="4.57421875" style="220" customWidth="1"/>
    <col min="16" max="16" width="6.57421875" style="218" customWidth="1"/>
    <col min="17" max="17" width="6.57421875" style="253" customWidth="1"/>
    <col min="18" max="18" width="6.57421875" style="253" hidden="1" customWidth="1"/>
    <col min="19" max="19" width="4.57421875" style="218" customWidth="1"/>
    <col min="20" max="20" width="6.57421875" style="218" customWidth="1"/>
    <col min="21" max="21" width="0" style="218" hidden="1" customWidth="1"/>
    <col min="22" max="16384" width="9.00390625" style="218" customWidth="1"/>
  </cols>
  <sheetData>
    <row r="1" ht="13.5"/>
    <row r="2" spans="2:18" ht="18" thickBot="1">
      <c r="B2" s="219" t="s">
        <v>1390</v>
      </c>
      <c r="K2" s="221"/>
      <c r="Q2" s="222"/>
      <c r="R2" s="222"/>
    </row>
    <row r="3" spans="2:20" ht="13.5" customHeight="1">
      <c r="B3" s="223" t="s">
        <v>1391</v>
      </c>
      <c r="C3" s="224" t="s">
        <v>640</v>
      </c>
      <c r="D3" s="225" t="s">
        <v>1392</v>
      </c>
      <c r="E3" s="225" t="s">
        <v>1393</v>
      </c>
      <c r="F3" s="225" t="s">
        <v>1394</v>
      </c>
      <c r="G3" s="430" t="s">
        <v>1395</v>
      </c>
      <c r="H3" s="431"/>
      <c r="I3" s="227" t="s">
        <v>1396</v>
      </c>
      <c r="J3" s="226" t="s">
        <v>1397</v>
      </c>
      <c r="K3" s="227" t="s">
        <v>1396</v>
      </c>
      <c r="L3" s="226" t="s">
        <v>1398</v>
      </c>
      <c r="M3" s="227" t="s">
        <v>1396</v>
      </c>
      <c r="N3" s="226" t="s">
        <v>1399</v>
      </c>
      <c r="O3" s="227" t="s">
        <v>1396</v>
      </c>
      <c r="P3" s="226" t="s">
        <v>1400</v>
      </c>
      <c r="Q3" s="228" t="s">
        <v>1401</v>
      </c>
      <c r="R3" s="229"/>
      <c r="S3" s="230" t="s">
        <v>1402</v>
      </c>
      <c r="T3" s="218" t="s">
        <v>1403</v>
      </c>
    </row>
    <row r="4" spans="1:21" ht="13.5" customHeight="1">
      <c r="A4" s="218">
        <v>1</v>
      </c>
      <c r="B4" s="231"/>
      <c r="C4" s="232"/>
      <c r="D4" s="233"/>
      <c r="E4" s="233"/>
      <c r="F4" s="233"/>
      <c r="G4" s="234"/>
      <c r="H4" s="235"/>
      <c r="I4" s="236">
        <f>IF(G4="","",IF((G4="記録無")+(G4="失格"),0,IF(VALUE(G4)&gt;28.09,0,INT(5.74352*(28.5-VALUE(G4))^1.92))))</f>
      </c>
      <c r="J4" s="237"/>
      <c r="K4" s="236">
        <f aca="true" t="shared" si="0" ref="K4:K43">IF(J4="","",IF(J4="記録無",0,IF(VALUE(J4)&lt;1.53,0,INT(51.39*(VALUE(J4)-1.5)^1.05))))</f>
      </c>
      <c r="L4" s="237"/>
      <c r="M4" s="236">
        <f aca="true" t="shared" si="1" ref="M4:M43">IF(L4="","",IF(L4="記録無",0,IF(VALUE(L4)&lt;0.77,0,INT(0.8465*(VALUE(L4)*100-75)^1.42))))</f>
      </c>
      <c r="N4" s="237"/>
      <c r="O4" s="236">
        <f>IF(N4="","",IF((N4="記録無")+(N4="失格"),0,IF(VALUE(N4)&gt;81.21,0,INT(1.53775*(82-VALUE(N4))^1.81))))</f>
      </c>
      <c r="P4" s="238">
        <f aca="true" t="shared" si="2" ref="P4:P43">IF((SUM(I4:O4)=0)+(Q4="棄権"),"",SUM(I4:O4))</f>
      </c>
      <c r="Q4" s="239"/>
      <c r="R4" s="240"/>
      <c r="S4" s="241">
        <f aca="true" t="shared" si="3" ref="S4:S43">IF(P4="","",RANK(P4,P$4:P$43,0))</f>
      </c>
      <c r="T4" s="218">
        <f aca="true" t="shared" si="4" ref="T4:T43">IF(P4="","",IF(COUNTIF(P$4:P$43,P4)&gt;1,"同得点",""))</f>
      </c>
      <c r="U4" s="218">
        <f aca="true" t="shared" si="5" ref="U4:U43">SUM(I4:O4)</f>
        <v>0</v>
      </c>
    </row>
    <row r="5" spans="1:21" ht="13.5" customHeight="1">
      <c r="A5" s="218">
        <v>2</v>
      </c>
      <c r="B5" s="231"/>
      <c r="C5" s="232"/>
      <c r="D5" s="233"/>
      <c r="E5" s="233"/>
      <c r="F5" s="233"/>
      <c r="G5" s="234"/>
      <c r="H5" s="242"/>
      <c r="I5" s="236">
        <f aca="true" t="shared" si="6" ref="I5:I43">IF(G5="","",IF((G5="記録無")+(G5="失格"),0,IF(VALUE(G5)&gt;28.09,0,INT(5.74352*(28.5-VALUE(G5))^1.92))))</f>
      </c>
      <c r="J5" s="237"/>
      <c r="K5" s="236">
        <f t="shared" si="0"/>
      </c>
      <c r="L5" s="237"/>
      <c r="M5" s="236">
        <f t="shared" si="1"/>
      </c>
      <c r="N5" s="237"/>
      <c r="O5" s="236">
        <f aca="true" t="shared" si="7" ref="O5:O43">IF(N5="","",IF((N5="記録無")+(N5="失格"),0,IF(VALUE(N5)&gt;81.21,0,INT(1.53775*(82-VALUE(N5))^1.81))))</f>
      </c>
      <c r="P5" s="238">
        <f t="shared" si="2"/>
      </c>
      <c r="Q5" s="239"/>
      <c r="R5" s="240"/>
      <c r="S5" s="241">
        <f t="shared" si="3"/>
      </c>
      <c r="T5" s="218">
        <f t="shared" si="4"/>
      </c>
      <c r="U5" s="218">
        <f t="shared" si="5"/>
        <v>0</v>
      </c>
    </row>
    <row r="6" spans="1:21" ht="13.5" customHeight="1">
      <c r="A6" s="218">
        <v>3</v>
      </c>
      <c r="B6" s="231"/>
      <c r="C6" s="232"/>
      <c r="D6" s="233"/>
      <c r="E6" s="233"/>
      <c r="F6" s="233"/>
      <c r="G6" s="234"/>
      <c r="H6" s="242"/>
      <c r="I6" s="236">
        <f t="shared" si="6"/>
      </c>
      <c r="J6" s="237"/>
      <c r="K6" s="236">
        <f t="shared" si="0"/>
      </c>
      <c r="L6" s="237"/>
      <c r="M6" s="236">
        <f t="shared" si="1"/>
      </c>
      <c r="N6" s="237"/>
      <c r="O6" s="236">
        <f t="shared" si="7"/>
      </c>
      <c r="P6" s="238">
        <f t="shared" si="2"/>
      </c>
      <c r="Q6" s="239"/>
      <c r="R6" s="240"/>
      <c r="S6" s="241">
        <f t="shared" si="3"/>
      </c>
      <c r="T6" s="218">
        <f t="shared" si="4"/>
      </c>
      <c r="U6" s="218">
        <f t="shared" si="5"/>
        <v>0</v>
      </c>
    </row>
    <row r="7" spans="1:21" ht="13.5" customHeight="1">
      <c r="A7" s="218">
        <v>4</v>
      </c>
      <c r="B7" s="231"/>
      <c r="C7" s="232"/>
      <c r="D7" s="233"/>
      <c r="E7" s="233"/>
      <c r="F7" s="233"/>
      <c r="G7" s="234"/>
      <c r="H7" s="242"/>
      <c r="I7" s="236">
        <f t="shared" si="6"/>
      </c>
      <c r="J7" s="237"/>
      <c r="K7" s="236">
        <f t="shared" si="0"/>
      </c>
      <c r="L7" s="237"/>
      <c r="M7" s="236">
        <f t="shared" si="1"/>
      </c>
      <c r="N7" s="237"/>
      <c r="O7" s="236">
        <f t="shared" si="7"/>
      </c>
      <c r="P7" s="238">
        <f t="shared" si="2"/>
      </c>
      <c r="Q7" s="239"/>
      <c r="R7" s="240"/>
      <c r="S7" s="241">
        <f t="shared" si="3"/>
      </c>
      <c r="T7" s="218">
        <f t="shared" si="4"/>
      </c>
      <c r="U7" s="218">
        <f t="shared" si="5"/>
        <v>0</v>
      </c>
    </row>
    <row r="8" spans="1:21" ht="13.5" customHeight="1">
      <c r="A8" s="218">
        <v>5</v>
      </c>
      <c r="B8" s="231"/>
      <c r="C8" s="232"/>
      <c r="D8" s="233"/>
      <c r="E8" s="233"/>
      <c r="F8" s="233"/>
      <c r="G8" s="234"/>
      <c r="H8" s="242"/>
      <c r="I8" s="236">
        <f t="shared" si="6"/>
      </c>
      <c r="J8" s="237"/>
      <c r="K8" s="236">
        <f t="shared" si="0"/>
      </c>
      <c r="L8" s="237"/>
      <c r="M8" s="236">
        <f t="shared" si="1"/>
      </c>
      <c r="N8" s="237"/>
      <c r="O8" s="236">
        <f t="shared" si="7"/>
      </c>
      <c r="P8" s="238">
        <f t="shared" si="2"/>
      </c>
      <c r="Q8" s="239"/>
      <c r="R8" s="240"/>
      <c r="S8" s="241">
        <f t="shared" si="3"/>
      </c>
      <c r="T8" s="218">
        <f t="shared" si="4"/>
      </c>
      <c r="U8" s="218">
        <f t="shared" si="5"/>
        <v>0</v>
      </c>
    </row>
    <row r="9" spans="1:21" ht="13.5" customHeight="1">
      <c r="A9" s="218">
        <v>6</v>
      </c>
      <c r="B9" s="231"/>
      <c r="C9" s="232"/>
      <c r="D9" s="233"/>
      <c r="E9" s="233"/>
      <c r="F9" s="233"/>
      <c r="G9" s="234"/>
      <c r="H9" s="242"/>
      <c r="I9" s="236">
        <f t="shared" si="6"/>
      </c>
      <c r="J9" s="237"/>
      <c r="K9" s="236">
        <f t="shared" si="0"/>
      </c>
      <c r="L9" s="237"/>
      <c r="M9" s="236">
        <f t="shared" si="1"/>
      </c>
      <c r="N9" s="237"/>
      <c r="O9" s="236">
        <f t="shared" si="7"/>
      </c>
      <c r="P9" s="238">
        <f t="shared" si="2"/>
      </c>
      <c r="Q9" s="239"/>
      <c r="R9" s="240"/>
      <c r="S9" s="241">
        <f t="shared" si="3"/>
      </c>
      <c r="T9" s="218">
        <f t="shared" si="4"/>
      </c>
      <c r="U9" s="218">
        <f t="shared" si="5"/>
        <v>0</v>
      </c>
    </row>
    <row r="10" spans="1:21" ht="13.5" customHeight="1">
      <c r="A10" s="218">
        <v>7</v>
      </c>
      <c r="B10" s="231"/>
      <c r="C10" s="232"/>
      <c r="D10" s="233"/>
      <c r="E10" s="233"/>
      <c r="F10" s="233"/>
      <c r="G10" s="234"/>
      <c r="H10" s="242"/>
      <c r="I10" s="236">
        <f t="shared" si="6"/>
      </c>
      <c r="J10" s="237"/>
      <c r="K10" s="236">
        <f t="shared" si="0"/>
      </c>
      <c r="L10" s="237"/>
      <c r="M10" s="236">
        <f t="shared" si="1"/>
      </c>
      <c r="N10" s="237"/>
      <c r="O10" s="236">
        <f t="shared" si="7"/>
      </c>
      <c r="P10" s="238">
        <f t="shared" si="2"/>
      </c>
      <c r="Q10" s="239"/>
      <c r="R10" s="240"/>
      <c r="S10" s="241">
        <f t="shared" si="3"/>
      </c>
      <c r="T10" s="218">
        <f t="shared" si="4"/>
      </c>
      <c r="U10" s="218">
        <f t="shared" si="5"/>
        <v>0</v>
      </c>
    </row>
    <row r="11" spans="1:21" ht="13.5" customHeight="1">
      <c r="A11" s="218">
        <v>8</v>
      </c>
      <c r="B11" s="231"/>
      <c r="C11" s="232"/>
      <c r="D11" s="233"/>
      <c r="E11" s="233"/>
      <c r="F11" s="233"/>
      <c r="G11" s="234"/>
      <c r="H11" s="242"/>
      <c r="I11" s="236">
        <f t="shared" si="6"/>
      </c>
      <c r="J11" s="237"/>
      <c r="K11" s="236">
        <f t="shared" si="0"/>
      </c>
      <c r="L11" s="237"/>
      <c r="M11" s="236">
        <f t="shared" si="1"/>
      </c>
      <c r="N11" s="237"/>
      <c r="O11" s="236">
        <f t="shared" si="7"/>
      </c>
      <c r="P11" s="238">
        <f t="shared" si="2"/>
      </c>
      <c r="Q11" s="239"/>
      <c r="R11" s="240"/>
      <c r="S11" s="241">
        <f t="shared" si="3"/>
      </c>
      <c r="T11" s="218">
        <f t="shared" si="4"/>
      </c>
      <c r="U11" s="218">
        <f t="shared" si="5"/>
        <v>0</v>
      </c>
    </row>
    <row r="12" spans="1:21" ht="13.5" customHeight="1">
      <c r="A12" s="218">
        <v>9</v>
      </c>
      <c r="B12" s="231"/>
      <c r="C12" s="232"/>
      <c r="D12" s="233"/>
      <c r="E12" s="233"/>
      <c r="F12" s="233"/>
      <c r="G12" s="234"/>
      <c r="H12" s="242"/>
      <c r="I12" s="236">
        <f t="shared" si="6"/>
      </c>
      <c r="J12" s="237"/>
      <c r="K12" s="236">
        <f t="shared" si="0"/>
      </c>
      <c r="L12" s="237"/>
      <c r="M12" s="236">
        <f t="shared" si="1"/>
      </c>
      <c r="N12" s="237"/>
      <c r="O12" s="236">
        <f t="shared" si="7"/>
      </c>
      <c r="P12" s="238">
        <f t="shared" si="2"/>
      </c>
      <c r="Q12" s="239"/>
      <c r="R12" s="240"/>
      <c r="S12" s="241">
        <f t="shared" si="3"/>
      </c>
      <c r="T12" s="218">
        <f t="shared" si="4"/>
      </c>
      <c r="U12" s="218">
        <f t="shared" si="5"/>
        <v>0</v>
      </c>
    </row>
    <row r="13" spans="1:21" ht="13.5" customHeight="1">
      <c r="A13" s="218">
        <v>10</v>
      </c>
      <c r="B13" s="231"/>
      <c r="C13" s="232"/>
      <c r="D13" s="233"/>
      <c r="E13" s="233"/>
      <c r="F13" s="233"/>
      <c r="G13" s="234"/>
      <c r="H13" s="242"/>
      <c r="I13" s="236">
        <f t="shared" si="6"/>
      </c>
      <c r="J13" s="237"/>
      <c r="K13" s="236">
        <f t="shared" si="0"/>
      </c>
      <c r="L13" s="237"/>
      <c r="M13" s="236">
        <f t="shared" si="1"/>
      </c>
      <c r="N13" s="237"/>
      <c r="O13" s="236">
        <f t="shared" si="7"/>
      </c>
      <c r="P13" s="238">
        <f t="shared" si="2"/>
      </c>
      <c r="Q13" s="239"/>
      <c r="R13" s="240"/>
      <c r="S13" s="241">
        <f t="shared" si="3"/>
      </c>
      <c r="T13" s="218">
        <f t="shared" si="4"/>
      </c>
      <c r="U13" s="218">
        <f t="shared" si="5"/>
        <v>0</v>
      </c>
    </row>
    <row r="14" spans="1:21" ht="13.5" customHeight="1">
      <c r="A14" s="218">
        <v>11</v>
      </c>
      <c r="B14" s="231"/>
      <c r="C14" s="232"/>
      <c r="D14" s="233"/>
      <c r="E14" s="233"/>
      <c r="F14" s="233"/>
      <c r="G14" s="234"/>
      <c r="H14" s="242"/>
      <c r="I14" s="236">
        <f t="shared" si="6"/>
      </c>
      <c r="J14" s="237"/>
      <c r="K14" s="236">
        <f t="shared" si="0"/>
      </c>
      <c r="L14" s="237"/>
      <c r="M14" s="236">
        <f t="shared" si="1"/>
      </c>
      <c r="N14" s="237"/>
      <c r="O14" s="236">
        <f t="shared" si="7"/>
      </c>
      <c r="P14" s="238">
        <f t="shared" si="2"/>
      </c>
      <c r="Q14" s="239"/>
      <c r="R14" s="240"/>
      <c r="S14" s="241">
        <f t="shared" si="3"/>
      </c>
      <c r="T14" s="218">
        <f t="shared" si="4"/>
      </c>
      <c r="U14" s="218">
        <f t="shared" si="5"/>
        <v>0</v>
      </c>
    </row>
    <row r="15" spans="1:21" ht="13.5" customHeight="1">
      <c r="A15" s="218">
        <v>12</v>
      </c>
      <c r="B15" s="231"/>
      <c r="C15" s="232"/>
      <c r="D15" s="233"/>
      <c r="E15" s="233"/>
      <c r="F15" s="233"/>
      <c r="G15" s="234"/>
      <c r="H15" s="242"/>
      <c r="I15" s="236">
        <f t="shared" si="6"/>
      </c>
      <c r="J15" s="237"/>
      <c r="K15" s="236">
        <f t="shared" si="0"/>
      </c>
      <c r="L15" s="237"/>
      <c r="M15" s="236">
        <f t="shared" si="1"/>
      </c>
      <c r="N15" s="237"/>
      <c r="O15" s="236">
        <f t="shared" si="7"/>
      </c>
      <c r="P15" s="238">
        <f t="shared" si="2"/>
      </c>
      <c r="Q15" s="239"/>
      <c r="R15" s="240"/>
      <c r="S15" s="241">
        <f t="shared" si="3"/>
      </c>
      <c r="T15" s="218">
        <f t="shared" si="4"/>
      </c>
      <c r="U15" s="218">
        <f t="shared" si="5"/>
        <v>0</v>
      </c>
    </row>
    <row r="16" spans="1:21" ht="13.5" customHeight="1">
      <c r="A16" s="218">
        <v>13</v>
      </c>
      <c r="B16" s="231"/>
      <c r="C16" s="232"/>
      <c r="D16" s="233"/>
      <c r="E16" s="233"/>
      <c r="F16" s="233"/>
      <c r="G16" s="234"/>
      <c r="H16" s="242"/>
      <c r="I16" s="236">
        <f t="shared" si="6"/>
      </c>
      <c r="J16" s="237"/>
      <c r="K16" s="236">
        <f t="shared" si="0"/>
      </c>
      <c r="L16" s="237"/>
      <c r="M16" s="236">
        <f t="shared" si="1"/>
      </c>
      <c r="N16" s="237"/>
      <c r="O16" s="236">
        <f t="shared" si="7"/>
      </c>
      <c r="P16" s="238">
        <f t="shared" si="2"/>
      </c>
      <c r="Q16" s="239"/>
      <c r="R16" s="240"/>
      <c r="S16" s="241">
        <f t="shared" si="3"/>
      </c>
      <c r="T16" s="218">
        <f t="shared" si="4"/>
      </c>
      <c r="U16" s="218">
        <f t="shared" si="5"/>
        <v>0</v>
      </c>
    </row>
    <row r="17" spans="1:21" ht="13.5" customHeight="1">
      <c r="A17" s="218">
        <v>14</v>
      </c>
      <c r="B17" s="231"/>
      <c r="C17" s="232"/>
      <c r="D17" s="233"/>
      <c r="E17" s="233"/>
      <c r="F17" s="233"/>
      <c r="G17" s="234"/>
      <c r="H17" s="242"/>
      <c r="I17" s="236">
        <f t="shared" si="6"/>
      </c>
      <c r="J17" s="237"/>
      <c r="K17" s="236">
        <f t="shared" si="0"/>
      </c>
      <c r="L17" s="237"/>
      <c r="M17" s="236">
        <f t="shared" si="1"/>
      </c>
      <c r="N17" s="237"/>
      <c r="O17" s="236">
        <f t="shared" si="7"/>
      </c>
      <c r="P17" s="238">
        <f t="shared" si="2"/>
      </c>
      <c r="Q17" s="239"/>
      <c r="R17" s="240"/>
      <c r="S17" s="241">
        <f t="shared" si="3"/>
      </c>
      <c r="T17" s="218">
        <f t="shared" si="4"/>
      </c>
      <c r="U17" s="218">
        <f t="shared" si="5"/>
        <v>0</v>
      </c>
    </row>
    <row r="18" spans="1:21" ht="13.5" customHeight="1">
      <c r="A18" s="218">
        <v>15</v>
      </c>
      <c r="B18" s="231"/>
      <c r="C18" s="232"/>
      <c r="D18" s="233"/>
      <c r="E18" s="233"/>
      <c r="F18" s="233"/>
      <c r="G18" s="234"/>
      <c r="H18" s="242"/>
      <c r="I18" s="236">
        <f t="shared" si="6"/>
      </c>
      <c r="J18" s="237"/>
      <c r="K18" s="236">
        <f t="shared" si="0"/>
      </c>
      <c r="L18" s="237"/>
      <c r="M18" s="236">
        <f t="shared" si="1"/>
      </c>
      <c r="N18" s="237"/>
      <c r="O18" s="236">
        <f t="shared" si="7"/>
      </c>
      <c r="P18" s="238">
        <f t="shared" si="2"/>
      </c>
      <c r="Q18" s="239"/>
      <c r="R18" s="240"/>
      <c r="S18" s="241">
        <f t="shared" si="3"/>
      </c>
      <c r="T18" s="218">
        <f t="shared" si="4"/>
      </c>
      <c r="U18" s="218">
        <f t="shared" si="5"/>
        <v>0</v>
      </c>
    </row>
    <row r="19" spans="1:21" ht="13.5" customHeight="1">
      <c r="A19" s="218">
        <v>16</v>
      </c>
      <c r="B19" s="231"/>
      <c r="C19" s="232"/>
      <c r="D19" s="233"/>
      <c r="E19" s="233"/>
      <c r="F19" s="233"/>
      <c r="G19" s="234"/>
      <c r="H19" s="242"/>
      <c r="I19" s="236">
        <f t="shared" si="6"/>
      </c>
      <c r="J19" s="237"/>
      <c r="K19" s="236">
        <f t="shared" si="0"/>
      </c>
      <c r="L19" s="237"/>
      <c r="M19" s="236">
        <f t="shared" si="1"/>
      </c>
      <c r="N19" s="237"/>
      <c r="O19" s="236">
        <f t="shared" si="7"/>
      </c>
      <c r="P19" s="238">
        <f t="shared" si="2"/>
      </c>
      <c r="Q19" s="239"/>
      <c r="R19" s="240"/>
      <c r="S19" s="241">
        <f t="shared" si="3"/>
      </c>
      <c r="T19" s="218">
        <f t="shared" si="4"/>
      </c>
      <c r="U19" s="218">
        <f t="shared" si="5"/>
        <v>0</v>
      </c>
    </row>
    <row r="20" spans="1:21" ht="13.5" customHeight="1">
      <c r="A20" s="218">
        <v>17</v>
      </c>
      <c r="B20" s="231"/>
      <c r="C20" s="232"/>
      <c r="D20" s="233"/>
      <c r="E20" s="233"/>
      <c r="F20" s="233"/>
      <c r="G20" s="234"/>
      <c r="H20" s="242"/>
      <c r="I20" s="236">
        <f t="shared" si="6"/>
      </c>
      <c r="J20" s="237"/>
      <c r="K20" s="236">
        <f t="shared" si="0"/>
      </c>
      <c r="L20" s="237"/>
      <c r="M20" s="236">
        <f t="shared" si="1"/>
      </c>
      <c r="N20" s="237"/>
      <c r="O20" s="236">
        <f t="shared" si="7"/>
      </c>
      <c r="P20" s="238">
        <f t="shared" si="2"/>
      </c>
      <c r="Q20" s="239"/>
      <c r="R20" s="240"/>
      <c r="S20" s="241">
        <f t="shared" si="3"/>
      </c>
      <c r="T20" s="218">
        <f t="shared" si="4"/>
      </c>
      <c r="U20" s="218">
        <f t="shared" si="5"/>
        <v>0</v>
      </c>
    </row>
    <row r="21" spans="1:21" ht="13.5" customHeight="1">
      <c r="A21" s="218">
        <v>18</v>
      </c>
      <c r="B21" s="231"/>
      <c r="C21" s="232"/>
      <c r="D21" s="233"/>
      <c r="E21" s="233"/>
      <c r="F21" s="233"/>
      <c r="G21" s="234"/>
      <c r="H21" s="242"/>
      <c r="I21" s="236">
        <f t="shared" si="6"/>
      </c>
      <c r="J21" s="237"/>
      <c r="K21" s="236">
        <f t="shared" si="0"/>
      </c>
      <c r="L21" s="237"/>
      <c r="M21" s="236">
        <f t="shared" si="1"/>
      </c>
      <c r="N21" s="237"/>
      <c r="O21" s="236">
        <f t="shared" si="7"/>
      </c>
      <c r="P21" s="238">
        <f t="shared" si="2"/>
      </c>
      <c r="Q21" s="239"/>
      <c r="R21" s="240"/>
      <c r="S21" s="241">
        <f t="shared" si="3"/>
      </c>
      <c r="T21" s="218">
        <f t="shared" si="4"/>
      </c>
      <c r="U21" s="218">
        <f t="shared" si="5"/>
        <v>0</v>
      </c>
    </row>
    <row r="22" spans="1:21" ht="13.5" customHeight="1">
      <c r="A22" s="218">
        <v>19</v>
      </c>
      <c r="B22" s="231"/>
      <c r="C22" s="232"/>
      <c r="D22" s="233"/>
      <c r="E22" s="233"/>
      <c r="F22" s="233"/>
      <c r="G22" s="234"/>
      <c r="H22" s="242"/>
      <c r="I22" s="236">
        <f t="shared" si="6"/>
      </c>
      <c r="J22" s="237"/>
      <c r="K22" s="236">
        <f t="shared" si="0"/>
      </c>
      <c r="L22" s="237"/>
      <c r="M22" s="236">
        <f t="shared" si="1"/>
      </c>
      <c r="N22" s="237"/>
      <c r="O22" s="236">
        <f t="shared" si="7"/>
      </c>
      <c r="P22" s="238">
        <f t="shared" si="2"/>
      </c>
      <c r="Q22" s="239"/>
      <c r="R22" s="240"/>
      <c r="S22" s="241">
        <f t="shared" si="3"/>
      </c>
      <c r="T22" s="218">
        <f t="shared" si="4"/>
      </c>
      <c r="U22" s="218">
        <f t="shared" si="5"/>
        <v>0</v>
      </c>
    </row>
    <row r="23" spans="1:21" ht="13.5" customHeight="1">
      <c r="A23" s="218">
        <v>20</v>
      </c>
      <c r="B23" s="231"/>
      <c r="C23" s="232"/>
      <c r="D23" s="233"/>
      <c r="E23" s="233"/>
      <c r="F23" s="233"/>
      <c r="G23" s="234"/>
      <c r="H23" s="242"/>
      <c r="I23" s="236">
        <f t="shared" si="6"/>
      </c>
      <c r="J23" s="237"/>
      <c r="K23" s="236">
        <f t="shared" si="0"/>
      </c>
      <c r="L23" s="237"/>
      <c r="M23" s="236">
        <f t="shared" si="1"/>
      </c>
      <c r="N23" s="237"/>
      <c r="O23" s="236">
        <f t="shared" si="7"/>
      </c>
      <c r="P23" s="238">
        <f t="shared" si="2"/>
      </c>
      <c r="Q23" s="239"/>
      <c r="R23" s="240"/>
      <c r="S23" s="241">
        <f t="shared" si="3"/>
      </c>
      <c r="T23" s="218">
        <f t="shared" si="4"/>
      </c>
      <c r="U23" s="218">
        <f t="shared" si="5"/>
        <v>0</v>
      </c>
    </row>
    <row r="24" spans="1:21" ht="13.5" customHeight="1">
      <c r="A24" s="218">
        <v>21</v>
      </c>
      <c r="B24" s="231"/>
      <c r="C24" s="232"/>
      <c r="D24" s="233"/>
      <c r="E24" s="233"/>
      <c r="F24" s="233"/>
      <c r="G24" s="234"/>
      <c r="H24" s="242"/>
      <c r="I24" s="236">
        <f t="shared" si="6"/>
      </c>
      <c r="J24" s="237"/>
      <c r="K24" s="236">
        <f t="shared" si="0"/>
      </c>
      <c r="L24" s="237"/>
      <c r="M24" s="236">
        <f t="shared" si="1"/>
      </c>
      <c r="N24" s="237"/>
      <c r="O24" s="236">
        <f t="shared" si="7"/>
      </c>
      <c r="P24" s="238">
        <f t="shared" si="2"/>
      </c>
      <c r="Q24" s="239"/>
      <c r="R24" s="240"/>
      <c r="S24" s="241">
        <f t="shared" si="3"/>
      </c>
      <c r="T24" s="218">
        <f t="shared" si="4"/>
      </c>
      <c r="U24" s="218">
        <f t="shared" si="5"/>
        <v>0</v>
      </c>
    </row>
    <row r="25" spans="1:21" ht="13.5" customHeight="1">
      <c r="A25" s="218">
        <v>22</v>
      </c>
      <c r="B25" s="231"/>
      <c r="C25" s="232"/>
      <c r="D25" s="233"/>
      <c r="E25" s="233"/>
      <c r="F25" s="233"/>
      <c r="G25" s="234"/>
      <c r="H25" s="242"/>
      <c r="I25" s="236">
        <f t="shared" si="6"/>
      </c>
      <c r="J25" s="237"/>
      <c r="K25" s="236">
        <f t="shared" si="0"/>
      </c>
      <c r="L25" s="237"/>
      <c r="M25" s="236">
        <f t="shared" si="1"/>
      </c>
      <c r="N25" s="237"/>
      <c r="O25" s="236">
        <f t="shared" si="7"/>
      </c>
      <c r="P25" s="238">
        <f t="shared" si="2"/>
      </c>
      <c r="Q25" s="239"/>
      <c r="R25" s="240"/>
      <c r="S25" s="241">
        <f t="shared" si="3"/>
      </c>
      <c r="T25" s="218">
        <f t="shared" si="4"/>
      </c>
      <c r="U25" s="218">
        <f t="shared" si="5"/>
        <v>0</v>
      </c>
    </row>
    <row r="26" spans="1:21" ht="13.5" customHeight="1">
      <c r="A26" s="218">
        <v>23</v>
      </c>
      <c r="B26" s="231"/>
      <c r="C26" s="232"/>
      <c r="D26" s="233"/>
      <c r="E26" s="233"/>
      <c r="F26" s="233"/>
      <c r="G26" s="234"/>
      <c r="H26" s="242"/>
      <c r="I26" s="236">
        <f t="shared" si="6"/>
      </c>
      <c r="J26" s="237"/>
      <c r="K26" s="236">
        <f t="shared" si="0"/>
      </c>
      <c r="L26" s="237"/>
      <c r="M26" s="236">
        <f t="shared" si="1"/>
      </c>
      <c r="N26" s="237"/>
      <c r="O26" s="236">
        <f t="shared" si="7"/>
      </c>
      <c r="P26" s="238">
        <f t="shared" si="2"/>
      </c>
      <c r="Q26" s="239"/>
      <c r="R26" s="240"/>
      <c r="S26" s="241">
        <f t="shared" si="3"/>
      </c>
      <c r="T26" s="218">
        <f t="shared" si="4"/>
      </c>
      <c r="U26" s="218">
        <f t="shared" si="5"/>
        <v>0</v>
      </c>
    </row>
    <row r="27" spans="1:21" ht="13.5" customHeight="1">
      <c r="A27" s="218">
        <v>24</v>
      </c>
      <c r="B27" s="231"/>
      <c r="C27" s="232"/>
      <c r="D27" s="233"/>
      <c r="E27" s="233"/>
      <c r="F27" s="233"/>
      <c r="G27" s="234"/>
      <c r="H27" s="242"/>
      <c r="I27" s="236">
        <f t="shared" si="6"/>
      </c>
      <c r="J27" s="237"/>
      <c r="K27" s="236">
        <f t="shared" si="0"/>
      </c>
      <c r="L27" s="237"/>
      <c r="M27" s="236">
        <f t="shared" si="1"/>
      </c>
      <c r="N27" s="237"/>
      <c r="O27" s="236">
        <f t="shared" si="7"/>
      </c>
      <c r="P27" s="238">
        <f t="shared" si="2"/>
      </c>
      <c r="Q27" s="239"/>
      <c r="R27" s="240"/>
      <c r="S27" s="241">
        <f t="shared" si="3"/>
      </c>
      <c r="T27" s="218">
        <f t="shared" si="4"/>
      </c>
      <c r="U27" s="218">
        <f t="shared" si="5"/>
        <v>0</v>
      </c>
    </row>
    <row r="28" spans="1:21" ht="13.5" customHeight="1">
      <c r="A28" s="218">
        <v>25</v>
      </c>
      <c r="B28" s="231"/>
      <c r="C28" s="232"/>
      <c r="D28" s="233"/>
      <c r="E28" s="233"/>
      <c r="F28" s="233"/>
      <c r="G28" s="234"/>
      <c r="H28" s="242"/>
      <c r="I28" s="236">
        <f t="shared" si="6"/>
      </c>
      <c r="J28" s="237"/>
      <c r="K28" s="236">
        <f t="shared" si="0"/>
      </c>
      <c r="L28" s="237"/>
      <c r="M28" s="236">
        <f t="shared" si="1"/>
      </c>
      <c r="N28" s="237"/>
      <c r="O28" s="236">
        <f t="shared" si="7"/>
      </c>
      <c r="P28" s="238">
        <f t="shared" si="2"/>
      </c>
      <c r="Q28" s="239"/>
      <c r="R28" s="240"/>
      <c r="S28" s="241">
        <f t="shared" si="3"/>
      </c>
      <c r="T28" s="218">
        <f t="shared" si="4"/>
      </c>
      <c r="U28" s="218">
        <f t="shared" si="5"/>
        <v>0</v>
      </c>
    </row>
    <row r="29" spans="1:21" ht="13.5" customHeight="1">
      <c r="A29" s="218">
        <v>26</v>
      </c>
      <c r="B29" s="231"/>
      <c r="C29" s="232"/>
      <c r="D29" s="233"/>
      <c r="E29" s="233"/>
      <c r="F29" s="233"/>
      <c r="G29" s="234"/>
      <c r="H29" s="242"/>
      <c r="I29" s="236">
        <f t="shared" si="6"/>
      </c>
      <c r="J29" s="237"/>
      <c r="K29" s="236">
        <f t="shared" si="0"/>
      </c>
      <c r="L29" s="237"/>
      <c r="M29" s="236">
        <f t="shared" si="1"/>
      </c>
      <c r="N29" s="237"/>
      <c r="O29" s="236">
        <f t="shared" si="7"/>
      </c>
      <c r="P29" s="238">
        <f t="shared" si="2"/>
      </c>
      <c r="Q29" s="239"/>
      <c r="R29" s="240"/>
      <c r="S29" s="241">
        <f t="shared" si="3"/>
      </c>
      <c r="T29" s="218">
        <f t="shared" si="4"/>
      </c>
      <c r="U29" s="218">
        <f t="shared" si="5"/>
        <v>0</v>
      </c>
    </row>
    <row r="30" spans="1:21" ht="13.5" customHeight="1">
      <c r="A30" s="218">
        <v>27</v>
      </c>
      <c r="B30" s="231"/>
      <c r="C30" s="232"/>
      <c r="D30" s="233"/>
      <c r="E30" s="233"/>
      <c r="F30" s="233"/>
      <c r="G30" s="234"/>
      <c r="H30" s="242"/>
      <c r="I30" s="236">
        <f t="shared" si="6"/>
      </c>
      <c r="J30" s="237"/>
      <c r="K30" s="236">
        <f t="shared" si="0"/>
      </c>
      <c r="L30" s="237"/>
      <c r="M30" s="236">
        <f t="shared" si="1"/>
      </c>
      <c r="N30" s="237"/>
      <c r="O30" s="236">
        <f t="shared" si="7"/>
      </c>
      <c r="P30" s="238">
        <f t="shared" si="2"/>
      </c>
      <c r="Q30" s="239"/>
      <c r="R30" s="240"/>
      <c r="S30" s="241">
        <f t="shared" si="3"/>
      </c>
      <c r="T30" s="218">
        <f t="shared" si="4"/>
      </c>
      <c r="U30" s="218">
        <f t="shared" si="5"/>
        <v>0</v>
      </c>
    </row>
    <row r="31" spans="1:21" ht="13.5" customHeight="1">
      <c r="A31" s="218">
        <v>28</v>
      </c>
      <c r="B31" s="231"/>
      <c r="C31" s="232"/>
      <c r="D31" s="233"/>
      <c r="E31" s="233"/>
      <c r="F31" s="233"/>
      <c r="G31" s="234"/>
      <c r="H31" s="242"/>
      <c r="I31" s="236">
        <f t="shared" si="6"/>
      </c>
      <c r="J31" s="237"/>
      <c r="K31" s="236">
        <f t="shared" si="0"/>
      </c>
      <c r="L31" s="237"/>
      <c r="M31" s="236">
        <f t="shared" si="1"/>
      </c>
      <c r="N31" s="237"/>
      <c r="O31" s="236">
        <f t="shared" si="7"/>
      </c>
      <c r="P31" s="238">
        <f t="shared" si="2"/>
      </c>
      <c r="Q31" s="239"/>
      <c r="R31" s="240"/>
      <c r="S31" s="241">
        <f t="shared" si="3"/>
      </c>
      <c r="T31" s="218">
        <f t="shared" si="4"/>
      </c>
      <c r="U31" s="218">
        <f t="shared" si="5"/>
        <v>0</v>
      </c>
    </row>
    <row r="32" spans="1:21" ht="13.5" customHeight="1">
      <c r="A32" s="218">
        <v>29</v>
      </c>
      <c r="B32" s="231"/>
      <c r="C32" s="232"/>
      <c r="D32" s="233"/>
      <c r="E32" s="233"/>
      <c r="F32" s="233"/>
      <c r="G32" s="234"/>
      <c r="H32" s="242"/>
      <c r="I32" s="236">
        <f t="shared" si="6"/>
      </c>
      <c r="J32" s="237"/>
      <c r="K32" s="236">
        <f t="shared" si="0"/>
      </c>
      <c r="L32" s="237"/>
      <c r="M32" s="236">
        <f t="shared" si="1"/>
      </c>
      <c r="N32" s="237"/>
      <c r="O32" s="236">
        <f t="shared" si="7"/>
      </c>
      <c r="P32" s="238">
        <f t="shared" si="2"/>
      </c>
      <c r="Q32" s="239"/>
      <c r="R32" s="240"/>
      <c r="S32" s="241">
        <f t="shared" si="3"/>
      </c>
      <c r="T32" s="218">
        <f t="shared" si="4"/>
      </c>
      <c r="U32" s="218">
        <f t="shared" si="5"/>
        <v>0</v>
      </c>
    </row>
    <row r="33" spans="1:21" ht="13.5" customHeight="1">
      <c r="A33" s="218">
        <v>30</v>
      </c>
      <c r="B33" s="231"/>
      <c r="C33" s="232"/>
      <c r="D33" s="233"/>
      <c r="E33" s="233"/>
      <c r="F33" s="233"/>
      <c r="G33" s="234"/>
      <c r="H33" s="242"/>
      <c r="I33" s="236">
        <f t="shared" si="6"/>
      </c>
      <c r="J33" s="237"/>
      <c r="K33" s="236">
        <f t="shared" si="0"/>
      </c>
      <c r="L33" s="237"/>
      <c r="M33" s="236">
        <f t="shared" si="1"/>
      </c>
      <c r="N33" s="237"/>
      <c r="O33" s="236">
        <f t="shared" si="7"/>
      </c>
      <c r="P33" s="238">
        <f t="shared" si="2"/>
      </c>
      <c r="Q33" s="239"/>
      <c r="R33" s="240"/>
      <c r="S33" s="241">
        <f t="shared" si="3"/>
      </c>
      <c r="T33" s="218">
        <f t="shared" si="4"/>
      </c>
      <c r="U33" s="218">
        <f t="shared" si="5"/>
        <v>0</v>
      </c>
    </row>
    <row r="34" spans="1:21" ht="13.5" customHeight="1">
      <c r="A34" s="218">
        <v>31</v>
      </c>
      <c r="B34" s="231"/>
      <c r="C34" s="232"/>
      <c r="D34" s="233"/>
      <c r="E34" s="233"/>
      <c r="F34" s="233"/>
      <c r="G34" s="234"/>
      <c r="H34" s="242"/>
      <c r="I34" s="236">
        <f t="shared" si="6"/>
      </c>
      <c r="J34" s="237"/>
      <c r="K34" s="236">
        <f t="shared" si="0"/>
      </c>
      <c r="L34" s="237"/>
      <c r="M34" s="236">
        <f t="shared" si="1"/>
      </c>
      <c r="N34" s="237"/>
      <c r="O34" s="236">
        <f t="shared" si="7"/>
      </c>
      <c r="P34" s="238">
        <f t="shared" si="2"/>
      </c>
      <c r="Q34" s="239"/>
      <c r="R34" s="240"/>
      <c r="S34" s="241">
        <f t="shared" si="3"/>
      </c>
      <c r="T34" s="218">
        <f t="shared" si="4"/>
      </c>
      <c r="U34" s="218">
        <f t="shared" si="5"/>
        <v>0</v>
      </c>
    </row>
    <row r="35" spans="1:21" ht="13.5" customHeight="1">
      <c r="A35" s="218">
        <v>32</v>
      </c>
      <c r="B35" s="231"/>
      <c r="C35" s="232"/>
      <c r="D35" s="233"/>
      <c r="E35" s="233"/>
      <c r="F35" s="233"/>
      <c r="G35" s="234"/>
      <c r="H35" s="242"/>
      <c r="I35" s="236">
        <f t="shared" si="6"/>
      </c>
      <c r="J35" s="237"/>
      <c r="K35" s="236">
        <f t="shared" si="0"/>
      </c>
      <c r="L35" s="237"/>
      <c r="M35" s="236">
        <f t="shared" si="1"/>
      </c>
      <c r="N35" s="237"/>
      <c r="O35" s="236">
        <f t="shared" si="7"/>
      </c>
      <c r="P35" s="238">
        <f t="shared" si="2"/>
      </c>
      <c r="Q35" s="239"/>
      <c r="R35" s="240"/>
      <c r="S35" s="241">
        <f t="shared" si="3"/>
      </c>
      <c r="T35" s="218">
        <f t="shared" si="4"/>
      </c>
      <c r="U35" s="218">
        <f t="shared" si="5"/>
        <v>0</v>
      </c>
    </row>
    <row r="36" spans="1:21" ht="13.5" customHeight="1">
      <c r="A36" s="218">
        <v>33</v>
      </c>
      <c r="B36" s="231"/>
      <c r="C36" s="232"/>
      <c r="D36" s="233"/>
      <c r="E36" s="233"/>
      <c r="F36" s="233"/>
      <c r="G36" s="234"/>
      <c r="H36" s="242"/>
      <c r="I36" s="236">
        <f t="shared" si="6"/>
      </c>
      <c r="J36" s="237"/>
      <c r="K36" s="236">
        <f t="shared" si="0"/>
      </c>
      <c r="L36" s="237"/>
      <c r="M36" s="236">
        <f t="shared" si="1"/>
      </c>
      <c r="N36" s="237"/>
      <c r="O36" s="236">
        <f t="shared" si="7"/>
      </c>
      <c r="P36" s="238">
        <f t="shared" si="2"/>
      </c>
      <c r="Q36" s="239"/>
      <c r="R36" s="240"/>
      <c r="S36" s="241">
        <f t="shared" si="3"/>
      </c>
      <c r="T36" s="218">
        <f t="shared" si="4"/>
      </c>
      <c r="U36" s="218">
        <f t="shared" si="5"/>
        <v>0</v>
      </c>
    </row>
    <row r="37" spans="1:21" ht="13.5" customHeight="1">
      <c r="A37" s="218">
        <v>34</v>
      </c>
      <c r="B37" s="231"/>
      <c r="C37" s="232"/>
      <c r="D37" s="233"/>
      <c r="E37" s="233"/>
      <c r="F37" s="233"/>
      <c r="G37" s="234"/>
      <c r="H37" s="242"/>
      <c r="I37" s="236">
        <f t="shared" si="6"/>
      </c>
      <c r="J37" s="237"/>
      <c r="K37" s="236">
        <f t="shared" si="0"/>
      </c>
      <c r="L37" s="237"/>
      <c r="M37" s="236">
        <f t="shared" si="1"/>
      </c>
      <c r="N37" s="237"/>
      <c r="O37" s="236">
        <f t="shared" si="7"/>
      </c>
      <c r="P37" s="238">
        <f t="shared" si="2"/>
      </c>
      <c r="Q37" s="239"/>
      <c r="R37" s="240"/>
      <c r="S37" s="241">
        <f t="shared" si="3"/>
      </c>
      <c r="T37" s="218">
        <f t="shared" si="4"/>
      </c>
      <c r="U37" s="218">
        <f t="shared" si="5"/>
        <v>0</v>
      </c>
    </row>
    <row r="38" spans="1:21" ht="13.5" customHeight="1">
      <c r="A38" s="218">
        <v>35</v>
      </c>
      <c r="B38" s="231"/>
      <c r="C38" s="232"/>
      <c r="D38" s="233"/>
      <c r="E38" s="233"/>
      <c r="F38" s="233"/>
      <c r="G38" s="234"/>
      <c r="H38" s="242"/>
      <c r="I38" s="236">
        <f t="shared" si="6"/>
      </c>
      <c r="J38" s="237"/>
      <c r="K38" s="236">
        <f t="shared" si="0"/>
      </c>
      <c r="L38" s="237"/>
      <c r="M38" s="236">
        <f t="shared" si="1"/>
      </c>
      <c r="N38" s="237"/>
      <c r="O38" s="236">
        <f t="shared" si="7"/>
      </c>
      <c r="P38" s="238">
        <f t="shared" si="2"/>
      </c>
      <c r="Q38" s="239"/>
      <c r="R38" s="240"/>
      <c r="S38" s="241">
        <f t="shared" si="3"/>
      </c>
      <c r="T38" s="218">
        <f t="shared" si="4"/>
      </c>
      <c r="U38" s="218">
        <f t="shared" si="5"/>
        <v>0</v>
      </c>
    </row>
    <row r="39" spans="1:21" ht="13.5" customHeight="1">
      <c r="A39" s="218">
        <v>36</v>
      </c>
      <c r="B39" s="231"/>
      <c r="C39" s="232"/>
      <c r="D39" s="233"/>
      <c r="E39" s="233"/>
      <c r="F39" s="233"/>
      <c r="G39" s="234"/>
      <c r="H39" s="242"/>
      <c r="I39" s="236">
        <f t="shared" si="6"/>
      </c>
      <c r="J39" s="237"/>
      <c r="K39" s="236">
        <f t="shared" si="0"/>
      </c>
      <c r="L39" s="237"/>
      <c r="M39" s="236">
        <f t="shared" si="1"/>
      </c>
      <c r="N39" s="237"/>
      <c r="O39" s="236">
        <f t="shared" si="7"/>
      </c>
      <c r="P39" s="238">
        <f t="shared" si="2"/>
      </c>
      <c r="Q39" s="239"/>
      <c r="R39" s="240"/>
      <c r="S39" s="241">
        <f t="shared" si="3"/>
      </c>
      <c r="T39" s="218">
        <f t="shared" si="4"/>
      </c>
      <c r="U39" s="218">
        <f t="shared" si="5"/>
        <v>0</v>
      </c>
    </row>
    <row r="40" spans="1:21" ht="13.5" customHeight="1">
      <c r="A40" s="218">
        <v>37</v>
      </c>
      <c r="B40" s="231"/>
      <c r="C40" s="232"/>
      <c r="D40" s="233"/>
      <c r="E40" s="233"/>
      <c r="F40" s="233"/>
      <c r="G40" s="234"/>
      <c r="H40" s="242"/>
      <c r="I40" s="236">
        <f t="shared" si="6"/>
      </c>
      <c r="J40" s="237"/>
      <c r="K40" s="236">
        <f t="shared" si="0"/>
      </c>
      <c r="L40" s="237"/>
      <c r="M40" s="236">
        <f t="shared" si="1"/>
      </c>
      <c r="N40" s="237"/>
      <c r="O40" s="236">
        <f t="shared" si="7"/>
      </c>
      <c r="P40" s="238">
        <f t="shared" si="2"/>
      </c>
      <c r="Q40" s="239"/>
      <c r="R40" s="240"/>
      <c r="S40" s="241">
        <f t="shared" si="3"/>
      </c>
      <c r="T40" s="218">
        <f t="shared" si="4"/>
      </c>
      <c r="U40" s="218">
        <f t="shared" si="5"/>
        <v>0</v>
      </c>
    </row>
    <row r="41" spans="1:21" ht="13.5">
      <c r="A41" s="218">
        <v>38</v>
      </c>
      <c r="B41" s="231"/>
      <c r="C41" s="232"/>
      <c r="D41" s="233"/>
      <c r="E41" s="233"/>
      <c r="F41" s="233"/>
      <c r="G41" s="234"/>
      <c r="H41" s="242"/>
      <c r="I41" s="236">
        <f t="shared" si="6"/>
      </c>
      <c r="J41" s="237"/>
      <c r="K41" s="236">
        <f t="shared" si="0"/>
      </c>
      <c r="L41" s="237"/>
      <c r="M41" s="236">
        <f t="shared" si="1"/>
      </c>
      <c r="N41" s="237"/>
      <c r="O41" s="236">
        <f t="shared" si="7"/>
      </c>
      <c r="P41" s="238">
        <f t="shared" si="2"/>
      </c>
      <c r="Q41" s="239"/>
      <c r="R41" s="240"/>
      <c r="S41" s="241">
        <f t="shared" si="3"/>
      </c>
      <c r="T41" s="218">
        <f t="shared" si="4"/>
      </c>
      <c r="U41" s="218">
        <f t="shared" si="5"/>
        <v>0</v>
      </c>
    </row>
    <row r="42" spans="1:21" ht="13.5">
      <c r="A42" s="218">
        <v>39</v>
      </c>
      <c r="B42" s="231"/>
      <c r="C42" s="232"/>
      <c r="D42" s="233"/>
      <c r="E42" s="233"/>
      <c r="F42" s="233"/>
      <c r="G42" s="234"/>
      <c r="H42" s="242"/>
      <c r="I42" s="236">
        <f t="shared" si="6"/>
      </c>
      <c r="J42" s="237"/>
      <c r="K42" s="236">
        <f t="shared" si="0"/>
      </c>
      <c r="L42" s="237"/>
      <c r="M42" s="236">
        <f t="shared" si="1"/>
      </c>
      <c r="N42" s="237"/>
      <c r="O42" s="236">
        <f t="shared" si="7"/>
      </c>
      <c r="P42" s="238">
        <f t="shared" si="2"/>
      </c>
      <c r="Q42" s="239"/>
      <c r="R42" s="240"/>
      <c r="S42" s="241">
        <f t="shared" si="3"/>
      </c>
      <c r="T42" s="218">
        <f t="shared" si="4"/>
      </c>
      <c r="U42" s="218">
        <f t="shared" si="5"/>
        <v>0</v>
      </c>
    </row>
    <row r="43" spans="1:21" ht="14.25" thickBot="1">
      <c r="A43" s="218">
        <v>40</v>
      </c>
      <c r="B43" s="243"/>
      <c r="C43" s="244"/>
      <c r="D43" s="245"/>
      <c r="E43" s="245"/>
      <c r="F43" s="245"/>
      <c r="G43" s="246"/>
      <c r="H43" s="247"/>
      <c r="I43" s="248">
        <f t="shared" si="6"/>
      </c>
      <c r="J43" s="246"/>
      <c r="K43" s="248">
        <f t="shared" si="0"/>
      </c>
      <c r="L43" s="246"/>
      <c r="M43" s="248">
        <f t="shared" si="1"/>
      </c>
      <c r="N43" s="246"/>
      <c r="O43" s="248">
        <f t="shared" si="7"/>
      </c>
      <c r="P43" s="249">
        <f t="shared" si="2"/>
      </c>
      <c r="Q43" s="250"/>
      <c r="R43" s="251"/>
      <c r="S43" s="252">
        <f t="shared" si="3"/>
      </c>
      <c r="T43" s="218">
        <f t="shared" si="4"/>
      </c>
      <c r="U43" s="218">
        <f t="shared" si="5"/>
        <v>0</v>
      </c>
    </row>
  </sheetData>
  <sheetProtection sheet="1" objects="1" scenarios="1"/>
  <mergeCells count="1">
    <mergeCell ref="G3:H3"/>
  </mergeCells>
  <conditionalFormatting sqref="T4:T43">
    <cfRule type="cellIs" priority="1" dxfId="0" operator="equal" stopIfTrue="1">
      <formula>"同得点"</formula>
    </cfRule>
  </conditionalFormatting>
  <printOptions/>
  <pageMargins left="0.984251968503937" right="0.1968503937007874" top="0.5905511811023623" bottom="0.1968503937007874" header="0.5118110236220472" footer="0.5118110236220472"/>
  <pageSetup horizontalDpi="600" verticalDpi="600" orientation="landscape" paperSize="9" r:id="rId3"/>
  <rowBreaks count="1" manualBreakCount="1">
    <brk id="43" max="255" man="1"/>
  </rowBreaks>
  <legacyDrawing r:id="rId2"/>
</worksheet>
</file>

<file path=xl/worksheets/sheet7.xml><?xml version="1.0" encoding="utf-8"?>
<worksheet xmlns="http://schemas.openxmlformats.org/spreadsheetml/2006/main" xmlns:r="http://schemas.openxmlformats.org/officeDocument/2006/relationships">
  <dimension ref="A1:U43"/>
  <sheetViews>
    <sheetView zoomScalePageLayoutView="0" workbookViewId="0" topLeftCell="A1">
      <selection activeCell="H4" sqref="H4"/>
    </sheetView>
  </sheetViews>
  <sheetFormatPr defaultColWidth="9.140625" defaultRowHeight="15"/>
  <cols>
    <col min="1" max="1" width="3.57421875" style="218" customWidth="1"/>
    <col min="2" max="2" width="4.57421875" style="218" customWidth="1"/>
    <col min="3" max="3" width="5.57421875" style="253" customWidth="1"/>
    <col min="4" max="4" width="12.57421875" style="253" customWidth="1"/>
    <col min="5" max="5" width="2.57421875" style="253" customWidth="1"/>
    <col min="6" max="6" width="12.57421875" style="253" customWidth="1"/>
    <col min="7" max="7" width="5.57421875" style="218" customWidth="1"/>
    <col min="8" max="9" width="4.57421875" style="218" customWidth="1"/>
    <col min="10" max="10" width="6.57421875" style="218" customWidth="1"/>
    <col min="11" max="11" width="4.57421875" style="218" customWidth="1"/>
    <col min="12" max="12" width="6.57421875" style="218" customWidth="1"/>
    <col min="13" max="13" width="4.57421875" style="218" customWidth="1"/>
    <col min="14" max="14" width="5.57421875" style="218" customWidth="1"/>
    <col min="15" max="16" width="4.57421875" style="218" customWidth="1"/>
    <col min="17" max="17" width="6.57421875" style="218" customWidth="1"/>
    <col min="18" max="18" width="6.57421875" style="253" customWidth="1"/>
    <col min="19" max="19" width="4.57421875" style="218" customWidth="1"/>
    <col min="20" max="20" width="6.57421875" style="218" customWidth="1"/>
    <col min="21" max="21" width="0" style="218" hidden="1" customWidth="1"/>
    <col min="22" max="16384" width="9.00390625" style="218" customWidth="1"/>
  </cols>
  <sheetData>
    <row r="1" spans="3:18" ht="13.5">
      <c r="C1" s="218"/>
      <c r="D1" s="218"/>
      <c r="E1" s="218"/>
      <c r="F1" s="218"/>
      <c r="I1" s="220"/>
      <c r="K1" s="220"/>
      <c r="M1" s="220"/>
      <c r="O1" s="220"/>
      <c r="Q1" s="253"/>
      <c r="R1" s="218"/>
    </row>
    <row r="2" spans="2:18" ht="18" thickBot="1">
      <c r="B2" s="219" t="s">
        <v>1404</v>
      </c>
      <c r="R2" s="222"/>
    </row>
    <row r="3" spans="2:20" ht="13.5">
      <c r="B3" s="254" t="s">
        <v>1405</v>
      </c>
      <c r="C3" s="224" t="s">
        <v>22</v>
      </c>
      <c r="D3" s="225" t="s">
        <v>1406</v>
      </c>
      <c r="E3" s="225" t="s">
        <v>1407</v>
      </c>
      <c r="F3" s="225" t="s">
        <v>1408</v>
      </c>
      <c r="G3" s="430" t="s">
        <v>1409</v>
      </c>
      <c r="H3" s="431"/>
      <c r="I3" s="255" t="s">
        <v>1396</v>
      </c>
      <c r="J3" s="256" t="s">
        <v>1410</v>
      </c>
      <c r="K3" s="255" t="s">
        <v>1396</v>
      </c>
      <c r="L3" s="226" t="s">
        <v>1397</v>
      </c>
      <c r="M3" s="255" t="s">
        <v>1396</v>
      </c>
      <c r="N3" s="430" t="s">
        <v>1411</v>
      </c>
      <c r="O3" s="431"/>
      <c r="P3" s="255" t="s">
        <v>1396</v>
      </c>
      <c r="Q3" s="257" t="s">
        <v>1400</v>
      </c>
      <c r="R3" s="228" t="s">
        <v>1412</v>
      </c>
      <c r="S3" s="258" t="s">
        <v>1413</v>
      </c>
      <c r="T3" s="218" t="s">
        <v>1403</v>
      </c>
    </row>
    <row r="4" spans="1:21" ht="13.5">
      <c r="A4" s="218">
        <v>1</v>
      </c>
      <c r="B4" s="259"/>
      <c r="C4" s="232"/>
      <c r="D4" s="233"/>
      <c r="E4" s="233"/>
      <c r="F4" s="233"/>
      <c r="G4" s="234"/>
      <c r="H4" s="260"/>
      <c r="I4" s="261">
        <f aca="true" t="shared" si="0" ref="I4:I43">IF(G4="","",IF((G4="記録無")+(G4="失格"),0,IF(VALUE(G4)&gt;26.4,0,INT(9.23076*(26.7-VALUE(G4))^1.835))))</f>
      </c>
      <c r="J4" s="262"/>
      <c r="K4" s="261">
        <f aca="true" t="shared" si="1" ref="K4:K43">IF(J4="","",IF(J4="記録無",0,IF(VALUE(J4)&lt;0.76,0,INT(1.84523*(VALUE(J4)*100-75)^1.348))))</f>
      </c>
      <c r="L4" s="234"/>
      <c r="M4" s="261">
        <f aca="true" t="shared" si="2" ref="M4:M43">IF(L4="","",IF(L4="記録無",0,IF(VALUE(L4)&lt;1.53,0,INT(56.0211*(VALUE(L4)-1.5)^1.05))))</f>
      </c>
      <c r="N4" s="234"/>
      <c r="O4" s="260"/>
      <c r="P4" s="261">
        <f>IF(N4="","",IF((N4="記録無")+(N4="失格"),0,IF(VALUE(N4)&gt;42.08,0,INT(4.99087*(42.5-VALUE(N4))^1.81))))</f>
      </c>
      <c r="Q4" s="263">
        <f aca="true" t="shared" si="3" ref="Q4:Q43">IF((SUM(I4:P4)=0)+(R4="棄権"),"",SUM(I4:P4))</f>
      </c>
      <c r="R4" s="239"/>
      <c r="S4" s="264">
        <f aca="true" t="shared" si="4" ref="S4:S43">IF(Q4="","",RANK(Q4,Q$4:Q$43,0))</f>
      </c>
      <c r="T4" s="218">
        <f aca="true" t="shared" si="5" ref="T4:T43">IF(Q4="","",IF(COUNTIF(Q$4:Q$43,Q4)&gt;1,"同得点",""))</f>
      </c>
      <c r="U4" s="218">
        <f aca="true" t="shared" si="6" ref="U4:U43">SUM(I4:P4)</f>
        <v>0</v>
      </c>
    </row>
    <row r="5" spans="1:21" ht="13.5">
      <c r="A5" s="218">
        <v>2</v>
      </c>
      <c r="B5" s="259"/>
      <c r="C5" s="232"/>
      <c r="D5" s="233"/>
      <c r="E5" s="233"/>
      <c r="F5" s="233"/>
      <c r="G5" s="234"/>
      <c r="H5" s="260"/>
      <c r="I5" s="261">
        <f t="shared" si="0"/>
      </c>
      <c r="J5" s="262"/>
      <c r="K5" s="261">
        <f t="shared" si="1"/>
      </c>
      <c r="L5" s="234"/>
      <c r="M5" s="261">
        <f t="shared" si="2"/>
      </c>
      <c r="N5" s="234"/>
      <c r="O5" s="260"/>
      <c r="P5" s="261">
        <f aca="true" t="shared" si="7" ref="P5:P43">IF(N5="","",IF((N5="記録無")+(N5="失格"),0,IF(VALUE(N5)&gt;42.08,0,INT(4.99087*(42.5-VALUE(N5))^1.81))))</f>
      </c>
      <c r="Q5" s="263">
        <f t="shared" si="3"/>
      </c>
      <c r="R5" s="239"/>
      <c r="S5" s="264">
        <f t="shared" si="4"/>
      </c>
      <c r="T5" s="218">
        <f t="shared" si="5"/>
      </c>
      <c r="U5" s="218">
        <f t="shared" si="6"/>
        <v>0</v>
      </c>
    </row>
    <row r="6" spans="1:21" ht="13.5">
      <c r="A6" s="218">
        <v>3</v>
      </c>
      <c r="B6" s="259"/>
      <c r="C6" s="232"/>
      <c r="D6" s="233"/>
      <c r="E6" s="233"/>
      <c r="F6" s="233"/>
      <c r="G6" s="234"/>
      <c r="H6" s="260"/>
      <c r="I6" s="261">
        <f t="shared" si="0"/>
      </c>
      <c r="J6" s="262"/>
      <c r="K6" s="261">
        <f t="shared" si="1"/>
      </c>
      <c r="L6" s="234"/>
      <c r="M6" s="261">
        <f t="shared" si="2"/>
      </c>
      <c r="N6" s="234"/>
      <c r="O6" s="260"/>
      <c r="P6" s="261">
        <f t="shared" si="7"/>
      </c>
      <c r="Q6" s="263">
        <f t="shared" si="3"/>
      </c>
      <c r="R6" s="239"/>
      <c r="S6" s="264">
        <f t="shared" si="4"/>
      </c>
      <c r="T6" s="218">
        <f t="shared" si="5"/>
      </c>
      <c r="U6" s="218">
        <f t="shared" si="6"/>
        <v>0</v>
      </c>
    </row>
    <row r="7" spans="1:21" ht="13.5">
      <c r="A7" s="218">
        <v>4</v>
      </c>
      <c r="B7" s="259"/>
      <c r="C7" s="232"/>
      <c r="D7" s="233"/>
      <c r="E7" s="233"/>
      <c r="F7" s="233"/>
      <c r="G7" s="234"/>
      <c r="H7" s="260"/>
      <c r="I7" s="261">
        <f t="shared" si="0"/>
      </c>
      <c r="J7" s="262"/>
      <c r="K7" s="261">
        <f t="shared" si="1"/>
      </c>
      <c r="L7" s="234"/>
      <c r="M7" s="261">
        <f t="shared" si="2"/>
      </c>
      <c r="N7" s="234"/>
      <c r="O7" s="260"/>
      <c r="P7" s="261">
        <f t="shared" si="7"/>
      </c>
      <c r="Q7" s="263">
        <f t="shared" si="3"/>
      </c>
      <c r="R7" s="239"/>
      <c r="S7" s="264">
        <f t="shared" si="4"/>
      </c>
      <c r="T7" s="218">
        <f t="shared" si="5"/>
      </c>
      <c r="U7" s="218">
        <f t="shared" si="6"/>
        <v>0</v>
      </c>
    </row>
    <row r="8" spans="1:21" ht="13.5">
      <c r="A8" s="218">
        <v>5</v>
      </c>
      <c r="B8" s="259"/>
      <c r="C8" s="232"/>
      <c r="D8" s="233"/>
      <c r="E8" s="233"/>
      <c r="F8" s="233"/>
      <c r="G8" s="234"/>
      <c r="H8" s="260"/>
      <c r="I8" s="261">
        <f t="shared" si="0"/>
      </c>
      <c r="J8" s="262"/>
      <c r="K8" s="261">
        <f t="shared" si="1"/>
      </c>
      <c r="L8" s="234"/>
      <c r="M8" s="261">
        <f t="shared" si="2"/>
      </c>
      <c r="N8" s="234"/>
      <c r="O8" s="260"/>
      <c r="P8" s="261">
        <f t="shared" si="7"/>
      </c>
      <c r="Q8" s="263">
        <f t="shared" si="3"/>
      </c>
      <c r="R8" s="239"/>
      <c r="S8" s="264">
        <f t="shared" si="4"/>
      </c>
      <c r="T8" s="218">
        <f t="shared" si="5"/>
      </c>
      <c r="U8" s="218">
        <f t="shared" si="6"/>
        <v>0</v>
      </c>
    </row>
    <row r="9" spans="1:21" ht="13.5">
      <c r="A9" s="218">
        <v>6</v>
      </c>
      <c r="B9" s="259"/>
      <c r="C9" s="232"/>
      <c r="D9" s="233"/>
      <c r="E9" s="233"/>
      <c r="F9" s="233"/>
      <c r="G9" s="234"/>
      <c r="H9" s="260"/>
      <c r="I9" s="261">
        <f t="shared" si="0"/>
      </c>
      <c r="J9" s="262"/>
      <c r="K9" s="261">
        <f t="shared" si="1"/>
      </c>
      <c r="L9" s="234"/>
      <c r="M9" s="261">
        <f t="shared" si="2"/>
      </c>
      <c r="N9" s="234"/>
      <c r="O9" s="260"/>
      <c r="P9" s="261">
        <f t="shared" si="7"/>
      </c>
      <c r="Q9" s="263">
        <f t="shared" si="3"/>
      </c>
      <c r="R9" s="239"/>
      <c r="S9" s="264">
        <f t="shared" si="4"/>
      </c>
      <c r="T9" s="218">
        <f t="shared" si="5"/>
      </c>
      <c r="U9" s="218">
        <f t="shared" si="6"/>
        <v>0</v>
      </c>
    </row>
    <row r="10" spans="1:21" ht="13.5">
      <c r="A10" s="218">
        <v>7</v>
      </c>
      <c r="B10" s="259"/>
      <c r="C10" s="232"/>
      <c r="D10" s="233"/>
      <c r="E10" s="233"/>
      <c r="F10" s="233"/>
      <c r="G10" s="234"/>
      <c r="H10" s="260"/>
      <c r="I10" s="261">
        <f t="shared" si="0"/>
      </c>
      <c r="J10" s="262"/>
      <c r="K10" s="261">
        <f t="shared" si="1"/>
      </c>
      <c r="L10" s="234"/>
      <c r="M10" s="261">
        <f t="shared" si="2"/>
      </c>
      <c r="N10" s="234"/>
      <c r="O10" s="260"/>
      <c r="P10" s="261">
        <f t="shared" si="7"/>
      </c>
      <c r="Q10" s="263">
        <f t="shared" si="3"/>
      </c>
      <c r="R10" s="239"/>
      <c r="S10" s="264">
        <f t="shared" si="4"/>
      </c>
      <c r="T10" s="218">
        <f t="shared" si="5"/>
      </c>
      <c r="U10" s="218">
        <f t="shared" si="6"/>
        <v>0</v>
      </c>
    </row>
    <row r="11" spans="1:21" ht="13.5">
      <c r="A11" s="218">
        <v>8</v>
      </c>
      <c r="B11" s="259"/>
      <c r="C11" s="232"/>
      <c r="D11" s="233"/>
      <c r="E11" s="233"/>
      <c r="F11" s="233"/>
      <c r="G11" s="234"/>
      <c r="H11" s="260"/>
      <c r="I11" s="261">
        <f t="shared" si="0"/>
      </c>
      <c r="J11" s="262"/>
      <c r="K11" s="261">
        <f t="shared" si="1"/>
      </c>
      <c r="L11" s="234"/>
      <c r="M11" s="261">
        <f t="shared" si="2"/>
      </c>
      <c r="N11" s="234"/>
      <c r="O11" s="260"/>
      <c r="P11" s="261">
        <f t="shared" si="7"/>
      </c>
      <c r="Q11" s="263">
        <f t="shared" si="3"/>
      </c>
      <c r="R11" s="239"/>
      <c r="S11" s="264">
        <f t="shared" si="4"/>
      </c>
      <c r="T11" s="218">
        <f t="shared" si="5"/>
      </c>
      <c r="U11" s="218">
        <f t="shared" si="6"/>
        <v>0</v>
      </c>
    </row>
    <row r="12" spans="1:21" ht="13.5">
      <c r="A12" s="218">
        <v>9</v>
      </c>
      <c r="B12" s="259"/>
      <c r="C12" s="232"/>
      <c r="D12" s="233"/>
      <c r="E12" s="233"/>
      <c r="F12" s="233"/>
      <c r="G12" s="234"/>
      <c r="H12" s="260"/>
      <c r="I12" s="261">
        <f t="shared" si="0"/>
      </c>
      <c r="J12" s="262"/>
      <c r="K12" s="261">
        <f t="shared" si="1"/>
      </c>
      <c r="L12" s="234"/>
      <c r="M12" s="261">
        <f t="shared" si="2"/>
      </c>
      <c r="N12" s="234"/>
      <c r="O12" s="260"/>
      <c r="P12" s="261">
        <f t="shared" si="7"/>
      </c>
      <c r="Q12" s="263">
        <f t="shared" si="3"/>
      </c>
      <c r="R12" s="239"/>
      <c r="S12" s="264">
        <f t="shared" si="4"/>
      </c>
      <c r="T12" s="218">
        <f t="shared" si="5"/>
      </c>
      <c r="U12" s="218">
        <f t="shared" si="6"/>
        <v>0</v>
      </c>
    </row>
    <row r="13" spans="1:21" ht="13.5">
      <c r="A13" s="218">
        <v>10</v>
      </c>
      <c r="B13" s="259"/>
      <c r="C13" s="232"/>
      <c r="D13" s="233"/>
      <c r="E13" s="233"/>
      <c r="F13" s="233"/>
      <c r="G13" s="234"/>
      <c r="H13" s="260"/>
      <c r="I13" s="261">
        <f t="shared" si="0"/>
      </c>
      <c r="J13" s="262"/>
      <c r="K13" s="261">
        <f t="shared" si="1"/>
      </c>
      <c r="L13" s="234"/>
      <c r="M13" s="261">
        <f t="shared" si="2"/>
      </c>
      <c r="N13" s="234"/>
      <c r="O13" s="260"/>
      <c r="P13" s="261">
        <f t="shared" si="7"/>
      </c>
      <c r="Q13" s="263">
        <f t="shared" si="3"/>
      </c>
      <c r="R13" s="239"/>
      <c r="S13" s="264">
        <f t="shared" si="4"/>
      </c>
      <c r="T13" s="218">
        <f t="shared" si="5"/>
      </c>
      <c r="U13" s="218">
        <f t="shared" si="6"/>
        <v>0</v>
      </c>
    </row>
    <row r="14" spans="1:21" ht="13.5">
      <c r="A14" s="218">
        <v>11</v>
      </c>
      <c r="B14" s="259"/>
      <c r="C14" s="232"/>
      <c r="D14" s="233"/>
      <c r="E14" s="233"/>
      <c r="F14" s="233"/>
      <c r="G14" s="234"/>
      <c r="H14" s="260"/>
      <c r="I14" s="261">
        <f t="shared" si="0"/>
      </c>
      <c r="J14" s="262"/>
      <c r="K14" s="261">
        <f t="shared" si="1"/>
      </c>
      <c r="L14" s="234"/>
      <c r="M14" s="261">
        <f t="shared" si="2"/>
      </c>
      <c r="N14" s="234"/>
      <c r="O14" s="260"/>
      <c r="P14" s="261">
        <f t="shared" si="7"/>
      </c>
      <c r="Q14" s="263">
        <f t="shared" si="3"/>
      </c>
      <c r="R14" s="239"/>
      <c r="S14" s="264">
        <f t="shared" si="4"/>
      </c>
      <c r="T14" s="218">
        <f t="shared" si="5"/>
      </c>
      <c r="U14" s="218">
        <f t="shared" si="6"/>
        <v>0</v>
      </c>
    </row>
    <row r="15" spans="1:21" ht="13.5">
      <c r="A15" s="218">
        <v>12</v>
      </c>
      <c r="B15" s="259"/>
      <c r="C15" s="232"/>
      <c r="D15" s="233"/>
      <c r="E15" s="233"/>
      <c r="F15" s="233"/>
      <c r="G15" s="234"/>
      <c r="H15" s="260"/>
      <c r="I15" s="261">
        <f t="shared" si="0"/>
      </c>
      <c r="J15" s="262"/>
      <c r="K15" s="261">
        <f t="shared" si="1"/>
      </c>
      <c r="L15" s="234"/>
      <c r="M15" s="261">
        <f t="shared" si="2"/>
      </c>
      <c r="N15" s="234"/>
      <c r="O15" s="260"/>
      <c r="P15" s="261">
        <f t="shared" si="7"/>
      </c>
      <c r="Q15" s="263">
        <f t="shared" si="3"/>
      </c>
      <c r="R15" s="239"/>
      <c r="S15" s="264">
        <f t="shared" si="4"/>
      </c>
      <c r="T15" s="218">
        <f t="shared" si="5"/>
      </c>
      <c r="U15" s="218">
        <f t="shared" si="6"/>
        <v>0</v>
      </c>
    </row>
    <row r="16" spans="1:21" ht="13.5">
      <c r="A16" s="218">
        <v>13</v>
      </c>
      <c r="B16" s="259"/>
      <c r="C16" s="232"/>
      <c r="D16" s="233"/>
      <c r="E16" s="233"/>
      <c r="F16" s="233"/>
      <c r="G16" s="234"/>
      <c r="H16" s="260"/>
      <c r="I16" s="261">
        <f t="shared" si="0"/>
      </c>
      <c r="J16" s="262"/>
      <c r="K16" s="261">
        <f t="shared" si="1"/>
      </c>
      <c r="L16" s="234"/>
      <c r="M16" s="261">
        <f t="shared" si="2"/>
      </c>
      <c r="N16" s="234"/>
      <c r="O16" s="260"/>
      <c r="P16" s="261">
        <f t="shared" si="7"/>
      </c>
      <c r="Q16" s="263">
        <f t="shared" si="3"/>
      </c>
      <c r="R16" s="239"/>
      <c r="S16" s="264">
        <f t="shared" si="4"/>
      </c>
      <c r="T16" s="218">
        <f t="shared" si="5"/>
      </c>
      <c r="U16" s="218">
        <f t="shared" si="6"/>
        <v>0</v>
      </c>
    </row>
    <row r="17" spans="1:21" ht="13.5">
      <c r="A17" s="218">
        <v>14</v>
      </c>
      <c r="B17" s="259"/>
      <c r="C17" s="232"/>
      <c r="D17" s="233"/>
      <c r="E17" s="233"/>
      <c r="F17" s="233"/>
      <c r="G17" s="234"/>
      <c r="H17" s="260"/>
      <c r="I17" s="261">
        <f t="shared" si="0"/>
      </c>
      <c r="J17" s="262"/>
      <c r="K17" s="261">
        <f t="shared" si="1"/>
      </c>
      <c r="L17" s="234"/>
      <c r="M17" s="261">
        <f t="shared" si="2"/>
      </c>
      <c r="N17" s="234"/>
      <c r="O17" s="260"/>
      <c r="P17" s="261">
        <f t="shared" si="7"/>
      </c>
      <c r="Q17" s="263">
        <f t="shared" si="3"/>
      </c>
      <c r="R17" s="239"/>
      <c r="S17" s="264">
        <f t="shared" si="4"/>
      </c>
      <c r="T17" s="218">
        <f t="shared" si="5"/>
      </c>
      <c r="U17" s="218">
        <f t="shared" si="6"/>
        <v>0</v>
      </c>
    </row>
    <row r="18" spans="1:21" ht="13.5">
      <c r="A18" s="218">
        <v>15</v>
      </c>
      <c r="B18" s="259"/>
      <c r="C18" s="232"/>
      <c r="D18" s="233"/>
      <c r="E18" s="233"/>
      <c r="F18" s="233"/>
      <c r="G18" s="234"/>
      <c r="H18" s="260"/>
      <c r="I18" s="261">
        <f t="shared" si="0"/>
      </c>
      <c r="J18" s="262"/>
      <c r="K18" s="261">
        <f t="shared" si="1"/>
      </c>
      <c r="L18" s="234"/>
      <c r="M18" s="261">
        <f t="shared" si="2"/>
      </c>
      <c r="N18" s="234"/>
      <c r="O18" s="260"/>
      <c r="P18" s="261">
        <f t="shared" si="7"/>
      </c>
      <c r="Q18" s="263">
        <f t="shared" si="3"/>
      </c>
      <c r="R18" s="239"/>
      <c r="S18" s="264">
        <f t="shared" si="4"/>
      </c>
      <c r="T18" s="218">
        <f t="shared" si="5"/>
      </c>
      <c r="U18" s="218">
        <f t="shared" si="6"/>
        <v>0</v>
      </c>
    </row>
    <row r="19" spans="1:21" ht="13.5">
      <c r="A19" s="218">
        <v>16</v>
      </c>
      <c r="B19" s="259"/>
      <c r="C19" s="232"/>
      <c r="D19" s="233"/>
      <c r="E19" s="233"/>
      <c r="F19" s="233"/>
      <c r="G19" s="234"/>
      <c r="H19" s="260"/>
      <c r="I19" s="261">
        <f t="shared" si="0"/>
      </c>
      <c r="J19" s="262"/>
      <c r="K19" s="261">
        <f t="shared" si="1"/>
      </c>
      <c r="L19" s="234"/>
      <c r="M19" s="261">
        <f t="shared" si="2"/>
      </c>
      <c r="N19" s="234"/>
      <c r="O19" s="260"/>
      <c r="P19" s="261">
        <f t="shared" si="7"/>
      </c>
      <c r="Q19" s="263">
        <f t="shared" si="3"/>
      </c>
      <c r="R19" s="239"/>
      <c r="S19" s="264">
        <f t="shared" si="4"/>
      </c>
      <c r="T19" s="218">
        <f t="shared" si="5"/>
      </c>
      <c r="U19" s="218">
        <f t="shared" si="6"/>
        <v>0</v>
      </c>
    </row>
    <row r="20" spans="1:21" ht="13.5">
      <c r="A20" s="218">
        <v>17</v>
      </c>
      <c r="B20" s="259"/>
      <c r="C20" s="232"/>
      <c r="D20" s="233"/>
      <c r="E20" s="233"/>
      <c r="F20" s="233"/>
      <c r="G20" s="234"/>
      <c r="H20" s="260"/>
      <c r="I20" s="261">
        <f t="shared" si="0"/>
      </c>
      <c r="J20" s="262"/>
      <c r="K20" s="261">
        <f t="shared" si="1"/>
      </c>
      <c r="L20" s="234"/>
      <c r="M20" s="261">
        <f t="shared" si="2"/>
      </c>
      <c r="N20" s="234"/>
      <c r="O20" s="260"/>
      <c r="P20" s="261">
        <f t="shared" si="7"/>
      </c>
      <c r="Q20" s="263">
        <f t="shared" si="3"/>
      </c>
      <c r="R20" s="239"/>
      <c r="S20" s="264">
        <f t="shared" si="4"/>
      </c>
      <c r="T20" s="218">
        <f t="shared" si="5"/>
      </c>
      <c r="U20" s="218">
        <f t="shared" si="6"/>
        <v>0</v>
      </c>
    </row>
    <row r="21" spans="1:21" ht="13.5">
      <c r="A21" s="218">
        <v>18</v>
      </c>
      <c r="B21" s="259"/>
      <c r="C21" s="232"/>
      <c r="D21" s="233"/>
      <c r="E21" s="233"/>
      <c r="F21" s="233"/>
      <c r="G21" s="234"/>
      <c r="H21" s="260"/>
      <c r="I21" s="261">
        <f t="shared" si="0"/>
      </c>
      <c r="J21" s="262"/>
      <c r="K21" s="261">
        <f t="shared" si="1"/>
      </c>
      <c r="L21" s="234"/>
      <c r="M21" s="261">
        <f t="shared" si="2"/>
      </c>
      <c r="N21" s="234"/>
      <c r="O21" s="260"/>
      <c r="P21" s="261">
        <f t="shared" si="7"/>
      </c>
      <c r="Q21" s="263">
        <f t="shared" si="3"/>
      </c>
      <c r="R21" s="239"/>
      <c r="S21" s="264">
        <f t="shared" si="4"/>
      </c>
      <c r="T21" s="218">
        <f t="shared" si="5"/>
      </c>
      <c r="U21" s="218">
        <f t="shared" si="6"/>
        <v>0</v>
      </c>
    </row>
    <row r="22" spans="1:21" ht="13.5">
      <c r="A22" s="218">
        <v>19</v>
      </c>
      <c r="B22" s="259"/>
      <c r="C22" s="232"/>
      <c r="D22" s="233"/>
      <c r="E22" s="233"/>
      <c r="F22" s="233"/>
      <c r="G22" s="234"/>
      <c r="H22" s="260"/>
      <c r="I22" s="261">
        <f t="shared" si="0"/>
      </c>
      <c r="J22" s="262"/>
      <c r="K22" s="261">
        <f t="shared" si="1"/>
      </c>
      <c r="L22" s="234"/>
      <c r="M22" s="261">
        <f t="shared" si="2"/>
      </c>
      <c r="N22" s="234"/>
      <c r="O22" s="260"/>
      <c r="P22" s="261">
        <f t="shared" si="7"/>
      </c>
      <c r="Q22" s="263">
        <f t="shared" si="3"/>
      </c>
      <c r="R22" s="239"/>
      <c r="S22" s="264">
        <f t="shared" si="4"/>
      </c>
      <c r="T22" s="218">
        <f t="shared" si="5"/>
      </c>
      <c r="U22" s="218">
        <f t="shared" si="6"/>
        <v>0</v>
      </c>
    </row>
    <row r="23" spans="1:21" ht="13.5">
      <c r="A23" s="218">
        <v>20</v>
      </c>
      <c r="B23" s="259"/>
      <c r="C23" s="232"/>
      <c r="D23" s="233"/>
      <c r="E23" s="233"/>
      <c r="F23" s="233"/>
      <c r="G23" s="234"/>
      <c r="H23" s="260"/>
      <c r="I23" s="261">
        <f t="shared" si="0"/>
      </c>
      <c r="J23" s="262"/>
      <c r="K23" s="261">
        <f t="shared" si="1"/>
      </c>
      <c r="L23" s="234"/>
      <c r="M23" s="261">
        <f t="shared" si="2"/>
      </c>
      <c r="N23" s="234"/>
      <c r="O23" s="260"/>
      <c r="P23" s="261">
        <f t="shared" si="7"/>
      </c>
      <c r="Q23" s="263">
        <f t="shared" si="3"/>
      </c>
      <c r="R23" s="239"/>
      <c r="S23" s="264">
        <f t="shared" si="4"/>
      </c>
      <c r="T23" s="218">
        <f t="shared" si="5"/>
      </c>
      <c r="U23" s="218">
        <f t="shared" si="6"/>
        <v>0</v>
      </c>
    </row>
    <row r="24" spans="1:21" ht="13.5">
      <c r="A24" s="218">
        <v>21</v>
      </c>
      <c r="B24" s="259"/>
      <c r="C24" s="232"/>
      <c r="D24" s="233"/>
      <c r="E24" s="233"/>
      <c r="F24" s="233"/>
      <c r="G24" s="234"/>
      <c r="H24" s="260"/>
      <c r="I24" s="261">
        <f t="shared" si="0"/>
      </c>
      <c r="J24" s="262"/>
      <c r="K24" s="261">
        <f t="shared" si="1"/>
      </c>
      <c r="L24" s="234"/>
      <c r="M24" s="261">
        <f t="shared" si="2"/>
      </c>
      <c r="N24" s="234"/>
      <c r="O24" s="260"/>
      <c r="P24" s="261">
        <f t="shared" si="7"/>
      </c>
      <c r="Q24" s="263">
        <f t="shared" si="3"/>
      </c>
      <c r="R24" s="239"/>
      <c r="S24" s="264">
        <f t="shared" si="4"/>
      </c>
      <c r="T24" s="218">
        <f t="shared" si="5"/>
      </c>
      <c r="U24" s="218">
        <f t="shared" si="6"/>
        <v>0</v>
      </c>
    </row>
    <row r="25" spans="1:21" ht="13.5">
      <c r="A25" s="218">
        <v>22</v>
      </c>
      <c r="B25" s="259"/>
      <c r="C25" s="232"/>
      <c r="D25" s="233"/>
      <c r="E25" s="233"/>
      <c r="F25" s="233"/>
      <c r="G25" s="234"/>
      <c r="H25" s="260"/>
      <c r="I25" s="261">
        <f t="shared" si="0"/>
      </c>
      <c r="J25" s="262"/>
      <c r="K25" s="261">
        <f t="shared" si="1"/>
      </c>
      <c r="L25" s="234"/>
      <c r="M25" s="261">
        <f t="shared" si="2"/>
      </c>
      <c r="N25" s="234"/>
      <c r="O25" s="260"/>
      <c r="P25" s="261">
        <f t="shared" si="7"/>
      </c>
      <c r="Q25" s="263">
        <f t="shared" si="3"/>
      </c>
      <c r="R25" s="239"/>
      <c r="S25" s="264">
        <f t="shared" si="4"/>
      </c>
      <c r="T25" s="218">
        <f t="shared" si="5"/>
      </c>
      <c r="U25" s="218">
        <f t="shared" si="6"/>
        <v>0</v>
      </c>
    </row>
    <row r="26" spans="1:21" ht="13.5">
      <c r="A26" s="218">
        <v>23</v>
      </c>
      <c r="B26" s="259"/>
      <c r="C26" s="232"/>
      <c r="D26" s="233"/>
      <c r="E26" s="233"/>
      <c r="F26" s="233"/>
      <c r="G26" s="234"/>
      <c r="H26" s="260"/>
      <c r="I26" s="261">
        <f t="shared" si="0"/>
      </c>
      <c r="J26" s="262"/>
      <c r="K26" s="261">
        <f t="shared" si="1"/>
      </c>
      <c r="L26" s="234"/>
      <c r="M26" s="261">
        <f t="shared" si="2"/>
      </c>
      <c r="N26" s="234"/>
      <c r="O26" s="260"/>
      <c r="P26" s="261">
        <f t="shared" si="7"/>
      </c>
      <c r="Q26" s="263">
        <f t="shared" si="3"/>
      </c>
      <c r="R26" s="239"/>
      <c r="S26" s="264">
        <f t="shared" si="4"/>
      </c>
      <c r="T26" s="218">
        <f t="shared" si="5"/>
      </c>
      <c r="U26" s="218">
        <f t="shared" si="6"/>
        <v>0</v>
      </c>
    </row>
    <row r="27" spans="1:21" ht="13.5">
      <c r="A27" s="218">
        <v>24</v>
      </c>
      <c r="B27" s="259"/>
      <c r="C27" s="232"/>
      <c r="D27" s="233"/>
      <c r="E27" s="233"/>
      <c r="F27" s="233"/>
      <c r="G27" s="234"/>
      <c r="H27" s="260"/>
      <c r="I27" s="261">
        <f t="shared" si="0"/>
      </c>
      <c r="J27" s="262"/>
      <c r="K27" s="261">
        <f t="shared" si="1"/>
      </c>
      <c r="L27" s="234"/>
      <c r="M27" s="261">
        <f t="shared" si="2"/>
      </c>
      <c r="N27" s="234"/>
      <c r="O27" s="260"/>
      <c r="P27" s="261">
        <f t="shared" si="7"/>
      </c>
      <c r="Q27" s="263">
        <f t="shared" si="3"/>
      </c>
      <c r="R27" s="239"/>
      <c r="S27" s="264">
        <f t="shared" si="4"/>
      </c>
      <c r="T27" s="218">
        <f t="shared" si="5"/>
      </c>
      <c r="U27" s="218">
        <f t="shared" si="6"/>
        <v>0</v>
      </c>
    </row>
    <row r="28" spans="1:21" ht="13.5">
      <c r="A28" s="218">
        <v>25</v>
      </c>
      <c r="B28" s="259"/>
      <c r="C28" s="232"/>
      <c r="D28" s="233"/>
      <c r="E28" s="233"/>
      <c r="F28" s="233"/>
      <c r="G28" s="234"/>
      <c r="H28" s="260"/>
      <c r="I28" s="261">
        <f t="shared" si="0"/>
      </c>
      <c r="J28" s="262"/>
      <c r="K28" s="261">
        <f t="shared" si="1"/>
      </c>
      <c r="L28" s="234"/>
      <c r="M28" s="261">
        <f t="shared" si="2"/>
      </c>
      <c r="N28" s="234"/>
      <c r="O28" s="260"/>
      <c r="P28" s="261">
        <f t="shared" si="7"/>
      </c>
      <c r="Q28" s="263">
        <f t="shared" si="3"/>
      </c>
      <c r="R28" s="239"/>
      <c r="S28" s="264">
        <f t="shared" si="4"/>
      </c>
      <c r="T28" s="218">
        <f t="shared" si="5"/>
      </c>
      <c r="U28" s="218">
        <f t="shared" si="6"/>
        <v>0</v>
      </c>
    </row>
    <row r="29" spans="1:21" ht="13.5">
      <c r="A29" s="218">
        <v>26</v>
      </c>
      <c r="B29" s="259"/>
      <c r="C29" s="232"/>
      <c r="D29" s="233"/>
      <c r="E29" s="233"/>
      <c r="F29" s="233"/>
      <c r="G29" s="234"/>
      <c r="H29" s="260"/>
      <c r="I29" s="261">
        <f t="shared" si="0"/>
      </c>
      <c r="J29" s="262"/>
      <c r="K29" s="261">
        <f t="shared" si="1"/>
      </c>
      <c r="L29" s="234"/>
      <c r="M29" s="261">
        <f t="shared" si="2"/>
      </c>
      <c r="N29" s="234"/>
      <c r="O29" s="260"/>
      <c r="P29" s="261">
        <f t="shared" si="7"/>
      </c>
      <c r="Q29" s="263">
        <f t="shared" si="3"/>
      </c>
      <c r="R29" s="239"/>
      <c r="S29" s="264">
        <f t="shared" si="4"/>
      </c>
      <c r="T29" s="218">
        <f t="shared" si="5"/>
      </c>
      <c r="U29" s="218">
        <f t="shared" si="6"/>
        <v>0</v>
      </c>
    </row>
    <row r="30" spans="1:21" ht="13.5">
      <c r="A30" s="218">
        <v>27</v>
      </c>
      <c r="B30" s="259"/>
      <c r="C30" s="232"/>
      <c r="D30" s="233"/>
      <c r="E30" s="233"/>
      <c r="F30" s="233"/>
      <c r="G30" s="234"/>
      <c r="H30" s="260"/>
      <c r="I30" s="261">
        <f t="shared" si="0"/>
      </c>
      <c r="J30" s="262"/>
      <c r="K30" s="261">
        <f t="shared" si="1"/>
      </c>
      <c r="L30" s="234"/>
      <c r="M30" s="261">
        <f t="shared" si="2"/>
      </c>
      <c r="N30" s="234"/>
      <c r="O30" s="260"/>
      <c r="P30" s="261">
        <f t="shared" si="7"/>
      </c>
      <c r="Q30" s="263">
        <f t="shared" si="3"/>
      </c>
      <c r="R30" s="239"/>
      <c r="S30" s="264">
        <f t="shared" si="4"/>
      </c>
      <c r="T30" s="218">
        <f t="shared" si="5"/>
      </c>
      <c r="U30" s="218">
        <f t="shared" si="6"/>
        <v>0</v>
      </c>
    </row>
    <row r="31" spans="1:21" ht="13.5">
      <c r="A31" s="218">
        <v>28</v>
      </c>
      <c r="B31" s="259"/>
      <c r="C31" s="232"/>
      <c r="D31" s="233"/>
      <c r="E31" s="233"/>
      <c r="F31" s="233"/>
      <c r="G31" s="234"/>
      <c r="H31" s="260"/>
      <c r="I31" s="261">
        <f t="shared" si="0"/>
      </c>
      <c r="J31" s="262"/>
      <c r="K31" s="261">
        <f t="shared" si="1"/>
      </c>
      <c r="L31" s="234"/>
      <c r="M31" s="261">
        <f t="shared" si="2"/>
      </c>
      <c r="N31" s="234"/>
      <c r="O31" s="260"/>
      <c r="P31" s="261">
        <f t="shared" si="7"/>
      </c>
      <c r="Q31" s="263">
        <f t="shared" si="3"/>
      </c>
      <c r="R31" s="239"/>
      <c r="S31" s="264">
        <f t="shared" si="4"/>
      </c>
      <c r="T31" s="218">
        <f t="shared" si="5"/>
      </c>
      <c r="U31" s="218">
        <f t="shared" si="6"/>
        <v>0</v>
      </c>
    </row>
    <row r="32" spans="1:21" ht="13.5">
      <c r="A32" s="218">
        <v>29</v>
      </c>
      <c r="B32" s="259"/>
      <c r="C32" s="232"/>
      <c r="D32" s="233"/>
      <c r="E32" s="233"/>
      <c r="F32" s="233"/>
      <c r="G32" s="234"/>
      <c r="H32" s="260"/>
      <c r="I32" s="261">
        <f t="shared" si="0"/>
      </c>
      <c r="J32" s="262"/>
      <c r="K32" s="261">
        <f t="shared" si="1"/>
      </c>
      <c r="L32" s="234"/>
      <c r="M32" s="261">
        <f t="shared" si="2"/>
      </c>
      <c r="N32" s="234"/>
      <c r="O32" s="260"/>
      <c r="P32" s="261">
        <f t="shared" si="7"/>
      </c>
      <c r="Q32" s="263">
        <f t="shared" si="3"/>
      </c>
      <c r="R32" s="239"/>
      <c r="S32" s="264">
        <f t="shared" si="4"/>
      </c>
      <c r="T32" s="218">
        <f t="shared" si="5"/>
      </c>
      <c r="U32" s="218">
        <f t="shared" si="6"/>
        <v>0</v>
      </c>
    </row>
    <row r="33" spans="1:21" ht="13.5">
      <c r="A33" s="218">
        <v>30</v>
      </c>
      <c r="B33" s="259"/>
      <c r="C33" s="232"/>
      <c r="D33" s="233"/>
      <c r="E33" s="233"/>
      <c r="F33" s="233"/>
      <c r="G33" s="234"/>
      <c r="H33" s="260"/>
      <c r="I33" s="261">
        <f t="shared" si="0"/>
      </c>
      <c r="J33" s="262"/>
      <c r="K33" s="261">
        <f t="shared" si="1"/>
      </c>
      <c r="L33" s="234"/>
      <c r="M33" s="261">
        <f t="shared" si="2"/>
      </c>
      <c r="N33" s="234"/>
      <c r="O33" s="260"/>
      <c r="P33" s="261">
        <f t="shared" si="7"/>
      </c>
      <c r="Q33" s="263">
        <f t="shared" si="3"/>
      </c>
      <c r="R33" s="239"/>
      <c r="S33" s="264">
        <f t="shared" si="4"/>
      </c>
      <c r="T33" s="218">
        <f t="shared" si="5"/>
      </c>
      <c r="U33" s="218">
        <f t="shared" si="6"/>
        <v>0</v>
      </c>
    </row>
    <row r="34" spans="1:21" ht="13.5">
      <c r="A34" s="218">
        <v>31</v>
      </c>
      <c r="B34" s="259"/>
      <c r="C34" s="232"/>
      <c r="D34" s="233"/>
      <c r="E34" s="233"/>
      <c r="F34" s="233"/>
      <c r="G34" s="234"/>
      <c r="H34" s="260"/>
      <c r="I34" s="261">
        <f t="shared" si="0"/>
      </c>
      <c r="J34" s="262"/>
      <c r="K34" s="261">
        <f t="shared" si="1"/>
      </c>
      <c r="L34" s="234"/>
      <c r="M34" s="261">
        <f t="shared" si="2"/>
      </c>
      <c r="N34" s="234"/>
      <c r="O34" s="260"/>
      <c r="P34" s="261">
        <f t="shared" si="7"/>
      </c>
      <c r="Q34" s="263">
        <f t="shared" si="3"/>
      </c>
      <c r="R34" s="239"/>
      <c r="S34" s="264">
        <f t="shared" si="4"/>
      </c>
      <c r="T34" s="218">
        <f t="shared" si="5"/>
      </c>
      <c r="U34" s="218">
        <f t="shared" si="6"/>
        <v>0</v>
      </c>
    </row>
    <row r="35" spans="1:21" ht="13.5">
      <c r="A35" s="218">
        <v>32</v>
      </c>
      <c r="B35" s="259"/>
      <c r="C35" s="232"/>
      <c r="D35" s="233"/>
      <c r="E35" s="233"/>
      <c r="F35" s="233"/>
      <c r="G35" s="234"/>
      <c r="H35" s="260"/>
      <c r="I35" s="261">
        <f t="shared" si="0"/>
      </c>
      <c r="J35" s="262"/>
      <c r="K35" s="261">
        <f t="shared" si="1"/>
      </c>
      <c r="L35" s="234"/>
      <c r="M35" s="261">
        <f t="shared" si="2"/>
      </c>
      <c r="N35" s="234"/>
      <c r="O35" s="260"/>
      <c r="P35" s="261">
        <f t="shared" si="7"/>
      </c>
      <c r="Q35" s="263">
        <f t="shared" si="3"/>
      </c>
      <c r="R35" s="239"/>
      <c r="S35" s="264">
        <f t="shared" si="4"/>
      </c>
      <c r="T35" s="218">
        <f t="shared" si="5"/>
      </c>
      <c r="U35" s="218">
        <f t="shared" si="6"/>
        <v>0</v>
      </c>
    </row>
    <row r="36" spans="1:21" ht="13.5">
      <c r="A36" s="218">
        <v>33</v>
      </c>
      <c r="B36" s="259"/>
      <c r="C36" s="232"/>
      <c r="D36" s="233"/>
      <c r="E36" s="233"/>
      <c r="F36" s="233"/>
      <c r="G36" s="234"/>
      <c r="H36" s="260"/>
      <c r="I36" s="261">
        <f t="shared" si="0"/>
      </c>
      <c r="J36" s="262"/>
      <c r="K36" s="261">
        <f t="shared" si="1"/>
      </c>
      <c r="L36" s="234"/>
      <c r="M36" s="261">
        <f t="shared" si="2"/>
      </c>
      <c r="N36" s="234"/>
      <c r="O36" s="260"/>
      <c r="P36" s="261">
        <f t="shared" si="7"/>
      </c>
      <c r="Q36" s="263">
        <f t="shared" si="3"/>
      </c>
      <c r="R36" s="239"/>
      <c r="S36" s="264">
        <f t="shared" si="4"/>
      </c>
      <c r="T36" s="218">
        <f t="shared" si="5"/>
      </c>
      <c r="U36" s="218">
        <f t="shared" si="6"/>
        <v>0</v>
      </c>
    </row>
    <row r="37" spans="1:21" ht="13.5">
      <c r="A37" s="218">
        <v>34</v>
      </c>
      <c r="B37" s="259"/>
      <c r="C37" s="232"/>
      <c r="D37" s="233"/>
      <c r="E37" s="233"/>
      <c r="F37" s="233"/>
      <c r="G37" s="234"/>
      <c r="H37" s="260"/>
      <c r="I37" s="261">
        <f t="shared" si="0"/>
      </c>
      <c r="J37" s="262"/>
      <c r="K37" s="261">
        <f t="shared" si="1"/>
      </c>
      <c r="L37" s="234"/>
      <c r="M37" s="261">
        <f t="shared" si="2"/>
      </c>
      <c r="N37" s="234"/>
      <c r="O37" s="260"/>
      <c r="P37" s="261">
        <f t="shared" si="7"/>
      </c>
      <c r="Q37" s="263">
        <f t="shared" si="3"/>
      </c>
      <c r="R37" s="239"/>
      <c r="S37" s="264">
        <f t="shared" si="4"/>
      </c>
      <c r="T37" s="218">
        <f t="shared" si="5"/>
      </c>
      <c r="U37" s="218">
        <f t="shared" si="6"/>
        <v>0</v>
      </c>
    </row>
    <row r="38" spans="1:21" ht="13.5">
      <c r="A38" s="218">
        <v>35</v>
      </c>
      <c r="B38" s="259"/>
      <c r="C38" s="232"/>
      <c r="D38" s="233"/>
      <c r="E38" s="233"/>
      <c r="F38" s="233"/>
      <c r="G38" s="234"/>
      <c r="H38" s="260"/>
      <c r="I38" s="261">
        <f t="shared" si="0"/>
      </c>
      <c r="J38" s="262"/>
      <c r="K38" s="261">
        <f t="shared" si="1"/>
      </c>
      <c r="L38" s="234"/>
      <c r="M38" s="261">
        <f t="shared" si="2"/>
      </c>
      <c r="N38" s="234"/>
      <c r="O38" s="260"/>
      <c r="P38" s="261">
        <f t="shared" si="7"/>
      </c>
      <c r="Q38" s="263">
        <f t="shared" si="3"/>
      </c>
      <c r="R38" s="239"/>
      <c r="S38" s="264">
        <f t="shared" si="4"/>
      </c>
      <c r="T38" s="218">
        <f t="shared" si="5"/>
      </c>
      <c r="U38" s="218">
        <f t="shared" si="6"/>
        <v>0</v>
      </c>
    </row>
    <row r="39" spans="1:21" ht="13.5">
      <c r="A39" s="218">
        <v>36</v>
      </c>
      <c r="B39" s="259"/>
      <c r="C39" s="232"/>
      <c r="D39" s="233"/>
      <c r="E39" s="233"/>
      <c r="F39" s="233"/>
      <c r="G39" s="234"/>
      <c r="H39" s="260"/>
      <c r="I39" s="261">
        <f t="shared" si="0"/>
      </c>
      <c r="J39" s="262"/>
      <c r="K39" s="261">
        <f t="shared" si="1"/>
      </c>
      <c r="L39" s="234"/>
      <c r="M39" s="261">
        <f t="shared" si="2"/>
      </c>
      <c r="N39" s="234"/>
      <c r="O39" s="260"/>
      <c r="P39" s="261">
        <f t="shared" si="7"/>
      </c>
      <c r="Q39" s="263">
        <f t="shared" si="3"/>
      </c>
      <c r="R39" s="239"/>
      <c r="S39" s="264">
        <f t="shared" si="4"/>
      </c>
      <c r="T39" s="218">
        <f t="shared" si="5"/>
      </c>
      <c r="U39" s="218">
        <f t="shared" si="6"/>
        <v>0</v>
      </c>
    </row>
    <row r="40" spans="1:21" ht="13.5">
      <c r="A40" s="218">
        <v>37</v>
      </c>
      <c r="B40" s="259"/>
      <c r="C40" s="232"/>
      <c r="D40" s="233"/>
      <c r="E40" s="233"/>
      <c r="F40" s="233"/>
      <c r="G40" s="234"/>
      <c r="H40" s="260"/>
      <c r="I40" s="261">
        <f t="shared" si="0"/>
      </c>
      <c r="J40" s="262"/>
      <c r="K40" s="261">
        <f t="shared" si="1"/>
      </c>
      <c r="L40" s="234"/>
      <c r="M40" s="261">
        <f t="shared" si="2"/>
      </c>
      <c r="N40" s="234"/>
      <c r="O40" s="260"/>
      <c r="P40" s="261">
        <f t="shared" si="7"/>
      </c>
      <c r="Q40" s="263">
        <f t="shared" si="3"/>
      </c>
      <c r="R40" s="239"/>
      <c r="S40" s="264">
        <f t="shared" si="4"/>
      </c>
      <c r="T40" s="218">
        <f t="shared" si="5"/>
      </c>
      <c r="U40" s="218">
        <f t="shared" si="6"/>
        <v>0</v>
      </c>
    </row>
    <row r="41" spans="1:21" ht="13.5">
      <c r="A41" s="218">
        <v>38</v>
      </c>
      <c r="B41" s="259"/>
      <c r="C41" s="232"/>
      <c r="D41" s="233"/>
      <c r="E41" s="233"/>
      <c r="F41" s="233"/>
      <c r="G41" s="234"/>
      <c r="H41" s="260"/>
      <c r="I41" s="261">
        <f t="shared" si="0"/>
      </c>
      <c r="J41" s="262"/>
      <c r="K41" s="261">
        <f t="shared" si="1"/>
      </c>
      <c r="L41" s="234"/>
      <c r="M41" s="261">
        <f t="shared" si="2"/>
      </c>
      <c r="N41" s="234"/>
      <c r="O41" s="260"/>
      <c r="P41" s="261">
        <f t="shared" si="7"/>
      </c>
      <c r="Q41" s="263">
        <f t="shared" si="3"/>
      </c>
      <c r="R41" s="239"/>
      <c r="S41" s="264">
        <f t="shared" si="4"/>
      </c>
      <c r="T41" s="218">
        <f t="shared" si="5"/>
      </c>
      <c r="U41" s="218">
        <f t="shared" si="6"/>
        <v>0</v>
      </c>
    </row>
    <row r="42" spans="1:21" ht="13.5">
      <c r="A42" s="218">
        <v>39</v>
      </c>
      <c r="B42" s="259"/>
      <c r="C42" s="232"/>
      <c r="D42" s="233"/>
      <c r="E42" s="233"/>
      <c r="F42" s="233"/>
      <c r="G42" s="234"/>
      <c r="H42" s="260"/>
      <c r="I42" s="261">
        <f t="shared" si="0"/>
      </c>
      <c r="J42" s="262"/>
      <c r="K42" s="261">
        <f t="shared" si="1"/>
      </c>
      <c r="L42" s="234"/>
      <c r="M42" s="261">
        <f t="shared" si="2"/>
      </c>
      <c r="N42" s="234"/>
      <c r="O42" s="260"/>
      <c r="P42" s="261">
        <f t="shared" si="7"/>
      </c>
      <c r="Q42" s="263">
        <f t="shared" si="3"/>
      </c>
      <c r="R42" s="239"/>
      <c r="S42" s="264">
        <f t="shared" si="4"/>
      </c>
      <c r="T42" s="218">
        <f t="shared" si="5"/>
      </c>
      <c r="U42" s="218">
        <f t="shared" si="6"/>
        <v>0</v>
      </c>
    </row>
    <row r="43" spans="1:21" ht="14.25" thickBot="1">
      <c r="A43" s="218">
        <v>40</v>
      </c>
      <c r="B43" s="265"/>
      <c r="C43" s="244"/>
      <c r="D43" s="245"/>
      <c r="E43" s="245"/>
      <c r="F43" s="245"/>
      <c r="G43" s="246"/>
      <c r="H43" s="266"/>
      <c r="I43" s="267">
        <f t="shared" si="0"/>
      </c>
      <c r="J43" s="268"/>
      <c r="K43" s="267">
        <f t="shared" si="1"/>
      </c>
      <c r="L43" s="246"/>
      <c r="M43" s="267">
        <f t="shared" si="2"/>
      </c>
      <c r="N43" s="246"/>
      <c r="O43" s="266"/>
      <c r="P43" s="267">
        <f t="shared" si="7"/>
      </c>
      <c r="Q43" s="269">
        <f t="shared" si="3"/>
      </c>
      <c r="R43" s="250"/>
      <c r="S43" s="270">
        <f t="shared" si="4"/>
      </c>
      <c r="T43" s="218">
        <f t="shared" si="5"/>
      </c>
      <c r="U43" s="218">
        <f t="shared" si="6"/>
        <v>0</v>
      </c>
    </row>
  </sheetData>
  <sheetProtection sheet="1" objects="1" scenarios="1"/>
  <mergeCells count="2">
    <mergeCell ref="G3:H3"/>
    <mergeCell ref="N3:O3"/>
  </mergeCells>
  <conditionalFormatting sqref="T4:T43">
    <cfRule type="cellIs" priority="1" dxfId="0" operator="equal" stopIfTrue="1">
      <formula>"同得点"</formula>
    </cfRule>
  </conditionalFormatting>
  <printOptions/>
  <pageMargins left="0.984251968503937" right="0.3937007874015748" top="0.5905511811023623" bottom="0.1968503937007874" header="0.5118110236220472" footer="0.5118110236220472"/>
  <pageSetup horizontalDpi="600" verticalDpi="600" orientation="landscape" paperSize="9" r:id="rId3"/>
  <rowBreaks count="1" manualBreakCount="1">
    <brk id="43"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yamanoi</cp:lastModifiedBy>
  <cp:lastPrinted>2018-05-21T08:22:18Z</cp:lastPrinted>
  <dcterms:created xsi:type="dcterms:W3CDTF">2009-03-04T01:02:54Z</dcterms:created>
  <dcterms:modified xsi:type="dcterms:W3CDTF">2018-05-21T08:52:44Z</dcterms:modified>
  <cp:category/>
  <cp:version/>
  <cp:contentType/>
  <cp:contentStatus/>
</cp:coreProperties>
</file>