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Koichi Aoyama\OneDrive\長野陸上競技協会\中信地区陸上競技協会\中信小学\2019第14回中信小学\"/>
    </mc:Choice>
  </mc:AlternateContent>
  <xr:revisionPtr revIDLastSave="77" documentId="13_ncr:1_{C97617EE-9C4C-4512-873F-C9BBFDC8451C}" xr6:coauthVersionLast="40" xr6:coauthVersionMax="40" xr10:uidLastSave="{AC313E4F-A4A0-45E9-91B7-B5968FB2B3C9}"/>
  <bookViews>
    <workbookView xWindow="-120" yWindow="-120" windowWidth="29040" windowHeight="15840" xr2:uid="{00000000-000D-0000-FFFF-FFFF00000000}"/>
  </bookViews>
  <sheets>
    <sheet name="エントリーについての注意と手順" sheetId="8" r:id="rId1"/>
    <sheet name="個人種目申込一覧表" sheetId="1" r:id="rId2"/>
    <sheet name="リレー申込票" sheetId="2" r:id="rId3"/>
  </sheets>
  <externalReferences>
    <externalReference r:id="rId4"/>
  </externalReferences>
  <definedNames>
    <definedName name="_4・5・6年女子">個人種目申込一覧表!#REF!</definedName>
    <definedName name="_4・5・6年男子">個人種目申込一覧表!#REF!</definedName>
    <definedName name="_５年女子">個人種目申込一覧表!$AD$19:$AD$23</definedName>
    <definedName name="_５年男子">個人種目申込一覧表!$AA$19:$AA$23</definedName>
    <definedName name="_６年女子">個人種目申込一覧表!$Z$19:$Z$23</definedName>
    <definedName name="_６年男子">個人種目申込一覧表!$Y$19:$Y$23</definedName>
    <definedName name="_xlnm.Print_Area" localSheetId="0">エントリーについての注意と手順!$A$1:$G$77</definedName>
    <definedName name="_xlnm.Print_Area" localSheetId="2">リレー申込票!$A:$J</definedName>
    <definedName name="_xlnm.Print_Area" localSheetId="1">個人種目申込一覧表!$A:$I</definedName>
    <definedName name="ｸﾗｽ">リレー申込票!$X$15:$Z$15</definedName>
    <definedName name="リレークラス">[1]リレー申込票!$T$15:$W$15</definedName>
    <definedName name="学年">個人種目申込一覧表!$W$26:$AD$26</definedName>
    <definedName name="共通女子">個人種目申込一覧表!$X$19:$X$21</definedName>
    <definedName name="共通男子">個人種目申込一覧表!$W$19:$W$21</definedName>
    <definedName name="五年女子">個人種目申込一覧表!$AD$19:$AD$23</definedName>
    <definedName name="五年男子">個人種目申込一覧表!$AA$19:$AA$23</definedName>
    <definedName name="混合">リレー申込票!$Z$16:$Z$17</definedName>
    <definedName name="女子">リレー申込票!$Y$16:$Y$17</definedName>
    <definedName name="女子_5年">個人種目申込一覧表!$AD$19:$AD$23</definedName>
    <definedName name="女子_6年">個人種目申込一覧表!$Z$19:$Z$23</definedName>
    <definedName name="女子5年">個人種目申込一覧表!$AD$19</definedName>
    <definedName name="女子6年">個人種目申込一覧表!$Z$19</definedName>
    <definedName name="性">[1]個人種目申込一覧表!$U$20:$X$20</definedName>
    <definedName name="性別">個人種目申込一覧表!$W$18:$AD$18</definedName>
    <definedName name="男子">リレー申込票!$X$16:$X$17</definedName>
    <definedName name="男子_5年">個人種目申込一覧表!$AA$19:$AA$23</definedName>
    <definedName name="男子_6年">個人種目申込一覧表!$Y$19:$Y$23</definedName>
    <definedName name="男子5年">個人種目申込一覧表!$AA$19</definedName>
    <definedName name="男子6年">個人種目申込一覧表!$Y$19</definedName>
    <definedName name="六年女子">個人種目申込一覧表!$Z$19:$Z$23</definedName>
    <definedName name="六年男子">個人種目申込一覧表!$Y$19:$Y$23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 i="1" l="1"/>
  <c r="AY12" i="1" s="1"/>
  <c r="R12" i="1"/>
  <c r="AX12" i="1" s="1"/>
  <c r="Q12" i="1"/>
  <c r="AW12" i="1" s="1"/>
  <c r="P12" i="1"/>
  <c r="AV12" i="1" s="1"/>
  <c r="O12" i="1"/>
  <c r="AU12" i="1" s="1"/>
  <c r="N12" i="1"/>
  <c r="AT12" i="1" s="1"/>
  <c r="M12" i="1"/>
  <c r="AS12" i="1" s="1"/>
  <c r="L12" i="1"/>
  <c r="AR12" i="1" s="1"/>
  <c r="J15" i="1"/>
  <c r="J16" i="1"/>
  <c r="AK12" i="1" l="1"/>
  <c r="AL12" i="1"/>
  <c r="AM12" i="1"/>
  <c r="AN12" i="1"/>
  <c r="AO12" i="1"/>
  <c r="AP12" i="1"/>
  <c r="AQ12" i="1"/>
  <c r="AJ12" i="1"/>
  <c r="R15" i="2"/>
  <c r="S15" i="2" s="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O22" i="2"/>
  <c r="M22" i="2"/>
  <c r="K22" i="2"/>
  <c r="O20" i="2"/>
  <c r="M20" i="2"/>
  <c r="K20" i="2"/>
  <c r="O17" i="2"/>
  <c r="M17" i="2"/>
  <c r="K17" i="2"/>
  <c r="O15" i="2"/>
  <c r="M15" i="2"/>
  <c r="K15" i="2"/>
  <c r="O12" i="2"/>
  <c r="M12" i="2"/>
  <c r="K12" i="2"/>
  <c r="O10" i="2"/>
  <c r="M10" i="2"/>
  <c r="K10" i="2"/>
  <c r="G6" i="2"/>
  <c r="C6" i="2"/>
  <c r="B1" i="2"/>
  <c r="R65" i="2"/>
  <c r="S65" i="2" s="1"/>
  <c r="R60" i="2"/>
  <c r="S60" i="2"/>
  <c r="R55" i="2"/>
  <c r="S55" i="2"/>
  <c r="R50" i="2"/>
  <c r="S50" i="2"/>
  <c r="R45" i="2"/>
  <c r="S45" i="2" s="1"/>
  <c r="R40" i="2"/>
  <c r="S40" i="2"/>
  <c r="R35" i="2"/>
  <c r="R30" i="2"/>
  <c r="S30" i="2" s="1"/>
  <c r="R25" i="2"/>
  <c r="S25" i="2" s="1"/>
  <c r="R20" i="2"/>
  <c r="S20" i="2" s="1"/>
  <c r="R10" i="2"/>
  <c r="S10" i="2" s="1"/>
  <c r="T10" i="2" s="1"/>
  <c r="AI113" i="1"/>
  <c r="AH114" i="1" s="1"/>
  <c r="AH113" i="1"/>
  <c r="AG114" i="1"/>
  <c r="AG113" i="1"/>
  <c r="AI111" i="1"/>
  <c r="AH111" i="1"/>
  <c r="AG112" i="1"/>
  <c r="AG111" i="1"/>
  <c r="AI109" i="1"/>
  <c r="AH109" i="1"/>
  <c r="AG110" i="1"/>
  <c r="AG109" i="1"/>
  <c r="AI107" i="1"/>
  <c r="AH107" i="1"/>
  <c r="AG108" i="1"/>
  <c r="AG107" i="1"/>
  <c r="AI105" i="1"/>
  <c r="AH105" i="1"/>
  <c r="AG106" i="1"/>
  <c r="AG105" i="1"/>
  <c r="AI103" i="1"/>
  <c r="AG104" i="1"/>
  <c r="AH103" i="1"/>
  <c r="AG103" i="1"/>
  <c r="AI101" i="1"/>
  <c r="AG102" i="1"/>
  <c r="AH101" i="1"/>
  <c r="AG101" i="1"/>
  <c r="AI99" i="1"/>
  <c r="AG100" i="1"/>
  <c r="AH99" i="1"/>
  <c r="AG99" i="1"/>
  <c r="AI97" i="1"/>
  <c r="AH98" i="1" s="1"/>
  <c r="AH97" i="1"/>
  <c r="AG98" i="1"/>
  <c r="AG97" i="1"/>
  <c r="AI95" i="1"/>
  <c r="AH95" i="1"/>
  <c r="AG96" i="1"/>
  <c r="AG95" i="1"/>
  <c r="AI93" i="1"/>
  <c r="AI94" i="1" s="1"/>
  <c r="AG94" i="1"/>
  <c r="AH93" i="1"/>
  <c r="AG93" i="1"/>
  <c r="AI91" i="1"/>
  <c r="AH91" i="1"/>
  <c r="AG92" i="1"/>
  <c r="AG91" i="1"/>
  <c r="AI89" i="1"/>
  <c r="AG90" i="1"/>
  <c r="AH89" i="1"/>
  <c r="AG89" i="1"/>
  <c r="AI87" i="1"/>
  <c r="AH87" i="1"/>
  <c r="AG88" i="1"/>
  <c r="AG87" i="1"/>
  <c r="AI85" i="1"/>
  <c r="AH86" i="1" s="1"/>
  <c r="AH85" i="1"/>
  <c r="AG86" i="1"/>
  <c r="AG85" i="1"/>
  <c r="AI83" i="1"/>
  <c r="AH83" i="1"/>
  <c r="AG84" i="1"/>
  <c r="AG83" i="1"/>
  <c r="AI81" i="1"/>
  <c r="AH82" i="1" s="1"/>
  <c r="AH81" i="1"/>
  <c r="AG82" i="1"/>
  <c r="AG81" i="1"/>
  <c r="AI79" i="1"/>
  <c r="AH79" i="1"/>
  <c r="AG80" i="1"/>
  <c r="AG79" i="1"/>
  <c r="AI77" i="1"/>
  <c r="AI78" i="1" s="1"/>
  <c r="AG78" i="1"/>
  <c r="AH77" i="1"/>
  <c r="AG77" i="1"/>
  <c r="AI75" i="1"/>
  <c r="AH75" i="1"/>
  <c r="AG76" i="1"/>
  <c r="AG75" i="1"/>
  <c r="AI73" i="1"/>
  <c r="AH73" i="1"/>
  <c r="AG74" i="1"/>
  <c r="AG73" i="1"/>
  <c r="AI71" i="1"/>
  <c r="AH71" i="1"/>
  <c r="AG72" i="1"/>
  <c r="AG71" i="1"/>
  <c r="AI69" i="1"/>
  <c r="AH70" i="1" s="1"/>
  <c r="AH69" i="1"/>
  <c r="AG70" i="1"/>
  <c r="AG69" i="1"/>
  <c r="AI67" i="1"/>
  <c r="AG68" i="1"/>
  <c r="AH67" i="1"/>
  <c r="AG67" i="1"/>
  <c r="AI65" i="1"/>
  <c r="AH65" i="1"/>
  <c r="AG66" i="1"/>
  <c r="AG65" i="1"/>
  <c r="AI63" i="1"/>
  <c r="AH63" i="1"/>
  <c r="AG64" i="1"/>
  <c r="AG63" i="1"/>
  <c r="AI61" i="1"/>
  <c r="AI62" i="1" s="1"/>
  <c r="AG62" i="1"/>
  <c r="AH61" i="1"/>
  <c r="AG61" i="1"/>
  <c r="AI59" i="1"/>
  <c r="AG60" i="1"/>
  <c r="AH59" i="1"/>
  <c r="AG59" i="1"/>
  <c r="AI57" i="1"/>
  <c r="AG58" i="1"/>
  <c r="AH57" i="1"/>
  <c r="AG57" i="1"/>
  <c r="AI55" i="1"/>
  <c r="AG56" i="1"/>
  <c r="AH55" i="1"/>
  <c r="AG55" i="1"/>
  <c r="AI53" i="1"/>
  <c r="AH54" i="1" s="1"/>
  <c r="AH53" i="1"/>
  <c r="AG54" i="1"/>
  <c r="AG53" i="1"/>
  <c r="AI51" i="1"/>
  <c r="AH51" i="1"/>
  <c r="AG52" i="1"/>
  <c r="AG51" i="1"/>
  <c r="AI49" i="1"/>
  <c r="AG50" i="1"/>
  <c r="AH49" i="1"/>
  <c r="AG49" i="1"/>
  <c r="AI47" i="1"/>
  <c r="AG48" i="1"/>
  <c r="AH47" i="1"/>
  <c r="AG47" i="1"/>
  <c r="AI45" i="1"/>
  <c r="AH45" i="1"/>
  <c r="AG46" i="1"/>
  <c r="AG45" i="1"/>
  <c r="AI43" i="1"/>
  <c r="AG44" i="1"/>
  <c r="AH43" i="1"/>
  <c r="AG43" i="1"/>
  <c r="AI41" i="1"/>
  <c r="AH41" i="1"/>
  <c r="AG42" i="1"/>
  <c r="AG41" i="1"/>
  <c r="AI39" i="1"/>
  <c r="AG40" i="1"/>
  <c r="AH39" i="1"/>
  <c r="AG39" i="1"/>
  <c r="AI37" i="1"/>
  <c r="AH37" i="1"/>
  <c r="AG38" i="1"/>
  <c r="AG37" i="1"/>
  <c r="AI35" i="1"/>
  <c r="AH35" i="1"/>
  <c r="AG36" i="1"/>
  <c r="AG35" i="1"/>
  <c r="AI33" i="1"/>
  <c r="AH33" i="1"/>
  <c r="AG34" i="1"/>
  <c r="AG33" i="1"/>
  <c r="AI31" i="1"/>
  <c r="AG32" i="1"/>
  <c r="AH31" i="1"/>
  <c r="AG31" i="1"/>
  <c r="AI29" i="1"/>
  <c r="AG30" i="1"/>
  <c r="AH29" i="1"/>
  <c r="AG29" i="1"/>
  <c r="AI27" i="1"/>
  <c r="AG28" i="1"/>
  <c r="AH27" i="1"/>
  <c r="AG27" i="1"/>
  <c r="AI25" i="1"/>
  <c r="AG26" i="1"/>
  <c r="AH25" i="1"/>
  <c r="AG25" i="1"/>
  <c r="AI23" i="1"/>
  <c r="AG24" i="1"/>
  <c r="AH23" i="1"/>
  <c r="AG23" i="1"/>
  <c r="AI21" i="1"/>
  <c r="AH21" i="1"/>
  <c r="AG22" i="1"/>
  <c r="AG21" i="1"/>
  <c r="AI19" i="1"/>
  <c r="AG20" i="1"/>
  <c r="AH19" i="1"/>
  <c r="AG19" i="1"/>
  <c r="AI17" i="1"/>
  <c r="AG18" i="1"/>
  <c r="AH17" i="1"/>
  <c r="AG17" i="1"/>
  <c r="AH15" i="1"/>
  <c r="AI15" i="1"/>
  <c r="AG16" i="1"/>
  <c r="AG15" i="1"/>
  <c r="AE113" i="1"/>
  <c r="AE111" i="1"/>
  <c r="AE109" i="1"/>
  <c r="AE107" i="1"/>
  <c r="AE105" i="1"/>
  <c r="AE103" i="1"/>
  <c r="AE101" i="1"/>
  <c r="AE99" i="1"/>
  <c r="AE97" i="1"/>
  <c r="AE95" i="1"/>
  <c r="AE93" i="1"/>
  <c r="AE91" i="1"/>
  <c r="AE89" i="1"/>
  <c r="AE87" i="1"/>
  <c r="AE85" i="1"/>
  <c r="AE83" i="1"/>
  <c r="AE81" i="1"/>
  <c r="AE79" i="1"/>
  <c r="AE77" i="1"/>
  <c r="AE75" i="1"/>
  <c r="AE73" i="1"/>
  <c r="AE71" i="1"/>
  <c r="AE69" i="1"/>
  <c r="AE67" i="1"/>
  <c r="AE65" i="1"/>
  <c r="AE63" i="1"/>
  <c r="AE61" i="1"/>
  <c r="AE59" i="1"/>
  <c r="AE57" i="1"/>
  <c r="AE55" i="1"/>
  <c r="AE53" i="1"/>
  <c r="AE51" i="1"/>
  <c r="AE49" i="1"/>
  <c r="AE47" i="1"/>
  <c r="AE45" i="1"/>
  <c r="AE43" i="1"/>
  <c r="AE41" i="1"/>
  <c r="AE39" i="1"/>
  <c r="AE37" i="1"/>
  <c r="AE35" i="1"/>
  <c r="AE33" i="1"/>
  <c r="AE31" i="1"/>
  <c r="AE29" i="1"/>
  <c r="AE27" i="1"/>
  <c r="AE25" i="1"/>
  <c r="AE23" i="1"/>
  <c r="AE21" i="1"/>
  <c r="M15" i="1" s="1"/>
  <c r="AS15" i="1" s="1"/>
  <c r="AE19" i="1"/>
  <c r="AE17" i="1"/>
  <c r="AE15" i="1"/>
  <c r="O13" i="1" s="1"/>
  <c r="AU13" i="1" s="1"/>
  <c r="A16" i="1"/>
  <c r="A36" i="1"/>
  <c r="A56" i="1"/>
  <c r="A76" i="1"/>
  <c r="A96" i="1"/>
  <c r="V65" i="2"/>
  <c r="V60" i="2"/>
  <c r="V55" i="2"/>
  <c r="A95" i="1"/>
  <c r="A75" i="1"/>
  <c r="A55" i="1"/>
  <c r="A35" i="1"/>
  <c r="A15" i="1"/>
  <c r="V50" i="2"/>
  <c r="V45" i="2"/>
  <c r="V40" i="2"/>
  <c r="V35" i="2"/>
  <c r="V30" i="2"/>
  <c r="V25" i="2"/>
  <c r="V20" i="2"/>
  <c r="V15" i="2"/>
  <c r="V10" i="2"/>
  <c r="S35" i="2"/>
  <c r="AI52" i="1"/>
  <c r="AH92" i="1"/>
  <c r="AH108" i="1"/>
  <c r="AH104" i="1"/>
  <c r="AH48" i="1"/>
  <c r="AI92" i="1"/>
  <c r="AI104" i="1"/>
  <c r="AH96" i="1"/>
  <c r="AI96" i="1" l="1"/>
  <c r="AH50" i="1"/>
  <c r="AI74" i="1"/>
  <c r="AH90" i="1"/>
  <c r="AH44" i="1"/>
  <c r="AH56" i="1"/>
  <c r="AH60" i="1"/>
  <c r="AH72" i="1"/>
  <c r="AH76" i="1"/>
  <c r="AI18" i="1"/>
  <c r="AI30" i="1"/>
  <c r="AH20" i="1"/>
  <c r="AH24" i="1"/>
  <c r="AH18" i="1"/>
  <c r="AI34" i="1"/>
  <c r="AI40" i="1"/>
  <c r="AI20" i="1"/>
  <c r="AI24" i="1"/>
  <c r="AI44" i="1"/>
  <c r="AI48" i="1"/>
  <c r="AH88" i="1"/>
  <c r="AI100" i="1"/>
  <c r="AH112" i="1"/>
  <c r="AI64" i="1"/>
  <c r="AI76" i="1"/>
  <c r="AI70" i="1"/>
  <c r="AH38" i="1"/>
  <c r="AH42" i="1"/>
  <c r="AH40" i="1"/>
  <c r="AI90" i="1"/>
  <c r="AI80" i="1"/>
  <c r="AI88" i="1"/>
  <c r="AI112" i="1"/>
  <c r="AH46" i="1"/>
  <c r="AI58" i="1"/>
  <c r="AI38" i="1"/>
  <c r="AH94" i="1"/>
  <c r="AH22" i="1"/>
  <c r="AH34" i="1"/>
  <c r="AH62" i="1"/>
  <c r="AI66" i="1"/>
  <c r="AI28" i="1"/>
  <c r="L16" i="1"/>
  <c r="AR16" i="1" s="1"/>
  <c r="M16" i="1"/>
  <c r="AS16" i="1" s="1"/>
  <c r="AI106" i="1"/>
  <c r="AI110" i="1"/>
  <c r="AI32" i="1"/>
  <c r="AI60" i="1"/>
  <c r="AI46" i="1"/>
  <c r="AI98" i="1"/>
  <c r="S13" i="1"/>
  <c r="AY13" i="1" s="1"/>
  <c r="AH26" i="1"/>
  <c r="N13" i="1"/>
  <c r="AT13" i="1" s="1"/>
  <c r="AI72" i="1"/>
  <c r="AI16" i="1"/>
  <c r="AI42" i="1"/>
  <c r="AI54" i="1"/>
  <c r="AH80" i="1"/>
  <c r="AH84" i="1"/>
  <c r="M14" i="1"/>
  <c r="AS14" i="1" s="1"/>
  <c r="AH74" i="1"/>
  <c r="AH68" i="1"/>
  <c r="AI68" i="1"/>
  <c r="AH110" i="1"/>
  <c r="P13" i="1"/>
  <c r="AV13" i="1" s="1"/>
  <c r="B9" i="1"/>
  <c r="G9" i="1" s="1"/>
  <c r="C9" i="1"/>
  <c r="AH28" i="1"/>
  <c r="AH58" i="1"/>
  <c r="AH100" i="1"/>
  <c r="AI108" i="1"/>
  <c r="L14" i="1"/>
  <c r="AR14" i="1" s="1"/>
  <c r="AI56" i="1"/>
  <c r="AH30" i="1"/>
  <c r="L15" i="1"/>
  <c r="AR15" i="1" s="1"/>
  <c r="AI26" i="1"/>
  <c r="AI36" i="1"/>
  <c r="AH78" i="1"/>
  <c r="AI82" i="1"/>
  <c r="AI86" i="1"/>
  <c r="AI102" i="1"/>
  <c r="AH106" i="1"/>
  <c r="AI114" i="1"/>
  <c r="AH32" i="1"/>
  <c r="AI22" i="1"/>
  <c r="AH52" i="1"/>
  <c r="AH64" i="1"/>
  <c r="AH102" i="1"/>
  <c r="AH16" i="1"/>
  <c r="Q13" i="1"/>
  <c r="AW13" i="1" s="1"/>
  <c r="R13" i="1"/>
  <c r="AX13" i="1" s="1"/>
  <c r="E6" i="2"/>
  <c r="I6" i="2" s="1"/>
  <c r="H9" i="1" s="1"/>
  <c r="T30" i="2"/>
  <c r="T50" i="2"/>
  <c r="T25" i="2"/>
  <c r="T40" i="2"/>
  <c r="T35" i="2"/>
  <c r="T55" i="2"/>
  <c r="T20" i="2"/>
  <c r="T65" i="2"/>
  <c r="T45" i="2"/>
  <c r="T60" i="2"/>
  <c r="T15" i="2"/>
  <c r="AI84" i="1"/>
  <c r="AH66" i="1"/>
  <c r="AH36" i="1"/>
  <c r="AI50" i="1"/>
  <c r="G7" i="1" l="1"/>
  <c r="I9" i="1"/>
  <c r="M11" i="1"/>
</calcChain>
</file>

<file path=xl/sharedStrings.xml><?xml version="1.0" encoding="utf-8"?>
<sst xmlns="http://schemas.openxmlformats.org/spreadsheetml/2006/main" count="246" uniqueCount="156">
  <si>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</si>
  <si>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</si>
  <si>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</si>
  <si>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</si>
  <si>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</si>
  <si>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</si>
  <si>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</si>
  <si>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</si>
  <si>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</si>
  <si>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</si>
  <si>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</si>
  <si>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大学</t>
    <rPh sb="0" eb="2">
      <t>ダイガク</t>
    </rPh>
    <phoneticPr fontId="1"/>
  </si>
  <si>
    <t>高校</t>
    <rPh sb="0" eb="2">
      <t>コウコウ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</si>
  <si>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</si>
  <si>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</si>
  <si>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</si>
  <si>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100m</t>
    <phoneticPr fontId="2"/>
  </si>
  <si>
    <t>×</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</si>
  <si>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</si>
  <si>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</si>
  <si>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</si>
  <si>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</si>
  <si>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</si>
  <si>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</si>
  <si>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</si>
  <si>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</si>
  <si>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</si>
  <si>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</si>
  <si>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</si>
  <si>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</si>
  <si>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</si>
  <si>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</si>
  <si>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</si>
  <si>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</si>
  <si>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</si>
  <si>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</si>
  <si>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</si>
  <si>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</si>
  <si>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</si>
  <si>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</si>
  <si>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</si>
  <si>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</si>
  <si>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</si>
  <si>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</si>
  <si>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</si>
  <si>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</si>
  <si>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</si>
  <si>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</si>
  <si>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</si>
  <si>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</si>
  <si>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</si>
  <si>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</si>
  <si>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</si>
  <si>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</si>
  <si>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</si>
  <si>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</si>
  <si>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</si>
  <si>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1000m</t>
    <phoneticPr fontId="2"/>
  </si>
  <si>
    <t>参加料/人</t>
    <rPh sb="0" eb="2">
      <t>サンカ</t>
    </rPh>
    <rPh sb="2" eb="3">
      <t>リョウ</t>
    </rPh>
    <rPh sb="4" eb="5">
      <t>ニン</t>
    </rPh>
    <phoneticPr fontId="1"/>
  </si>
  <si>
    <t>参加人数</t>
    <rPh sb="0" eb="2">
      <t>サンカ</t>
    </rPh>
    <rPh sb="2" eb="4">
      <t>ニンズウ</t>
    </rPh>
    <phoneticPr fontId="1"/>
  </si>
  <si>
    <t>1000m</t>
    <phoneticPr fontId="1"/>
  </si>
  <si>
    <t>入力例</t>
    <rPh sb="0" eb="2">
      <t>ニュウリョク</t>
    </rPh>
    <rPh sb="2" eb="3">
      <t>レイ</t>
    </rPh>
    <phoneticPr fontId="2"/>
  </si>
  <si>
    <t>1000m</t>
  </si>
  <si>
    <t>100m</t>
    <phoneticPr fontId="1"/>
  </si>
  <si>
    <t>4×100mR</t>
    <phoneticPr fontId="1"/>
  </si>
  <si>
    <t>参加制限人数</t>
    <rPh sb="0" eb="2">
      <t>サンカ</t>
    </rPh>
    <rPh sb="2" eb="4">
      <t>セイゲン</t>
    </rPh>
    <rPh sb="4" eb="6">
      <t>ニンズウ</t>
    </rPh>
    <phoneticPr fontId="1"/>
  </si>
  <si>
    <t>赤字は昨年エントリーエラーが発生した項目です。</t>
    <rPh sb="0" eb="2">
      <t>アカジ</t>
    </rPh>
    <rPh sb="3" eb="5">
      <t>サクネン</t>
    </rPh>
    <rPh sb="14" eb="16">
      <t>ハッセイ</t>
    </rPh>
    <rPh sb="18" eb="20">
      <t>コウモク</t>
    </rPh>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</si>
  <si>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</si>
  <si>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</si>
  <si>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</si>
  <si>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</si>
  <si>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</si>
  <si>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t>
    <phoneticPr fontId="1"/>
  </si>
  <si>
    <t>学年</t>
    <rPh sb="0" eb="2">
      <t>ガクネン</t>
    </rPh>
    <phoneticPr fontId="1"/>
  </si>
  <si>
    <t>ﾌﾘｶﾞﾅ(半角ｶﾅ)</t>
    <rPh sb="6" eb="8">
      <t>ハンカク</t>
    </rPh>
    <phoneticPr fontId="2"/>
  </si>
  <si>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</si>
  <si>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</si>
  <si>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</si>
  <si>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</si>
  <si>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</si>
  <si>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</si>
  <si>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</si>
  <si>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</si>
  <si>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</si>
  <si>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</si>
  <si>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</si>
  <si>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　絶対に、他のデータからの貼付けはしないで下さい。</t>
    <rPh sb="1" eb="3">
      <t>ゼッタイ</t>
    </rPh>
    <rPh sb="5" eb="6">
      <t>タ</t>
    </rPh>
    <rPh sb="13" eb="14">
      <t>ハ</t>
    </rPh>
    <rPh sb="14" eb="15">
      <t>ツ</t>
    </rPh>
    <rPh sb="21" eb="22">
      <t>クダ</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</si>
  <si>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</si>
  <si>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</si>
  <si>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</si>
  <si>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</si>
  <si>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⑤コメント</t>
    <phoneticPr fontId="1"/>
  </si>
  <si>
    <t>②「申込責任者氏名・住所・緊急連絡先の電話番号」を入力して下さい。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</si>
  <si>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③「性別/ｸﾗｽ」をプルダウンから選択して下さい。</t>
    <rPh sb="2" eb="4">
      <t>セイベツ</t>
    </rPh>
    <rPh sb="17" eb="19">
      <t>センタク</t>
    </rPh>
    <rPh sb="21" eb="22">
      <t>クダ</t>
    </rPh>
    <phoneticPr fontId="1"/>
  </si>
  <si>
    <t>④「氏名とﾌﾘｶﾞﾅ」を入力をして下さい。</t>
    <rPh sb="2" eb="4">
      <t>シメイ</t>
    </rPh>
    <rPh sb="12" eb="14">
      <t>ニュウリョク</t>
    </rPh>
    <rPh sb="17" eb="18">
      <t>クダ</t>
    </rPh>
    <phoneticPr fontId="1"/>
  </si>
  <si>
    <t>⑤「学年」をプルダウンから選択して下さい。</t>
    <rPh sb="2" eb="4">
      <t>ガクネン</t>
    </rPh>
    <rPh sb="13" eb="15">
      <t>センタク</t>
    </rPh>
    <rPh sb="17" eb="18">
      <t>クダ</t>
    </rPh>
    <phoneticPr fontId="1"/>
  </si>
  <si>
    <t>⑥「種目」をプルダウンから選択して下さい。</t>
    <rPh sb="2" eb="4">
      <t>シュモク</t>
    </rPh>
    <rPh sb="13" eb="15">
      <t>センタク</t>
    </rPh>
    <rPh sb="17" eb="18">
      <t>クダ</t>
    </rPh>
    <phoneticPr fontId="1"/>
  </si>
  <si>
    <t>⑦「参考記録」に自己記録又は目標記録を入力して下さい。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</si>
  <si>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</si>
  <si>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③「学年」をプルダウンから選択して下さい。</t>
    <rPh sb="2" eb="4">
      <t>ガクネン</t>
    </rPh>
    <rPh sb="13" eb="15">
      <t>センタク</t>
    </rPh>
    <rPh sb="17" eb="18">
      <t>クダ</t>
    </rPh>
    <phoneticPr fontId="1"/>
  </si>
  <si>
    <t>「小」「小学校」「ｼｮｳ」「ｼｮｳｶﾞｯｺｳ」は入力しないで下さい。</t>
    <rPh sb="1" eb="2">
      <t>ショウ</t>
    </rPh>
    <rPh sb="4" eb="7">
      <t>ショウガッコウ</t>
    </rPh>
    <rPh sb="24" eb="26">
      <t>ニュウリョク</t>
    </rPh>
    <rPh sb="30" eb="31">
      <t>クダ</t>
    </rPh>
    <phoneticPr fontId="12"/>
  </si>
  <si>
    <t>⑧セルが”赤色”になっているところが無いか（未入力）確認してください。</t>
    <rPh sb="5" eb="7">
      <t>アカイロ</t>
    </rPh>
    <rPh sb="18" eb="19">
      <t>ナ</t>
    </rPh>
    <rPh sb="22" eb="25">
      <t>ミニュウリョク</t>
    </rPh>
    <rPh sb="26" eb="28">
      <t>カクニン</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</si>
  <si>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</si>
  <si>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t>　　　　　　  性別・ｸﾗｽ
　種目</t>
    <rPh sb="8" eb="9">
      <t>セイ</t>
    </rPh>
    <rPh sb="9" eb="10">
      <t>ベツ</t>
    </rPh>
    <rPh sb="16" eb="18">
      <t>シュモク</t>
    </rPh>
    <phoneticPr fontId="2"/>
  </si>
  <si>
    <t>　（同サイトの「エントリー状況確認」のページでも確認が出来ます）</t>
    <phoneticPr fontId="12"/>
  </si>
  <si>
    <t>①該当する「性別/ｸﾗｽ」と「種目」の欄に入力して下さい。</t>
    <rPh sb="1" eb="3">
      <t>ガイトウ</t>
    </rPh>
    <rPh sb="6" eb="8">
      <t>セイベツ</t>
    </rPh>
    <rPh sb="15" eb="17">
      <t>シュモク</t>
    </rPh>
    <rPh sb="19" eb="20">
      <t>ラン</t>
    </rPh>
    <rPh sb="21" eb="23">
      <t>ニュウリョク</t>
    </rPh>
    <rPh sb="25" eb="26">
      <t>クダ</t>
    </rPh>
    <phoneticPr fontId="1"/>
  </si>
  <si>
    <t>6年男子</t>
    <rPh sb="2" eb="4">
      <t>ダンシ</t>
    </rPh>
    <phoneticPr fontId="2"/>
  </si>
  <si>
    <t>6年女子</t>
    <phoneticPr fontId="2"/>
  </si>
  <si>
    <t>5年男子</t>
    <phoneticPr fontId="2"/>
  </si>
  <si>
    <t>5年女子</t>
    <phoneticPr fontId="1"/>
  </si>
  <si>
    <t>中学</t>
    <rPh sb="0" eb="2">
      <t>チュウガク</t>
    </rPh>
    <phoneticPr fontId="1"/>
  </si>
  <si>
    <t>小学</t>
    <rPh sb="0" eb="2">
      <t>ショウガク</t>
    </rPh>
    <phoneticPr fontId="1"/>
  </si>
  <si>
    <t>⑤セルが”赤色”になっているところが無いか（未入力）確認してください。</t>
    <rPh sb="5" eb="7">
      <t>アカイロ</t>
    </rPh>
    <rPh sb="18" eb="19">
      <t>ナ</t>
    </rPh>
    <rPh sb="22" eb="25">
      <t>ミニュウリョク</t>
    </rPh>
    <rPh sb="26" eb="28">
      <t>カクニン</t>
    </rPh>
    <phoneticPr fontId="1"/>
  </si>
  <si>
    <r>
      <t xml:space="preserve">ﾅﾝﾊﾞｰｶｰﾄﾞ
</t>
    </r>
    <r>
      <rPr>
        <sz val="9"/>
        <color indexed="8"/>
        <rFont val="ＭＳ Ｐゴシック"/>
        <family val="3"/>
        <charset val="128"/>
      </rPr>
      <t>（入力不要）</t>
    </r>
    <rPh sb="11" eb="13">
      <t>ニュウリョク</t>
    </rPh>
    <rPh sb="13" eb="15">
      <t>フヨウ</t>
    </rPh>
    <phoneticPr fontId="2"/>
  </si>
  <si>
    <t>混合</t>
    <rPh sb="0" eb="2">
      <t>コンゴウ</t>
    </rPh>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</si>
  <si>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</si>
  <si>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</si>
  <si>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　文字の間違いが多発しています。正確に入力したか確認してください。</t>
    <rPh sb="1" eb="3">
      <t>モジ</t>
    </rPh>
    <rPh sb="4" eb="6">
      <t>マチガ</t>
    </rPh>
    <rPh sb="8" eb="10">
      <t>タハツ</t>
    </rPh>
    <rPh sb="16" eb="18">
      <t>セイカク</t>
    </rPh>
    <rPh sb="19" eb="21">
      <t>ニュウリョク</t>
    </rPh>
    <rPh sb="24" eb="26">
      <t>カクニン</t>
    </rPh>
    <phoneticPr fontId="12"/>
  </si>
  <si>
    <t>上段：出場個人種目</t>
    <rPh sb="0" eb="2">
      <t>ジョウダン</t>
    </rPh>
    <rPh sb="3" eb="5">
      <t>シュツジョウ</t>
    </rPh>
    <rPh sb="5" eb="7">
      <t>コジン</t>
    </rPh>
    <rPh sb="7" eb="9">
      <t>シュモク</t>
    </rPh>
    <phoneticPr fontId="2"/>
  </si>
  <si>
    <t>下段：参考記録（公認最高記録または目標記録）</t>
    <rPh sb="0" eb="2">
      <t>ゲダン</t>
    </rPh>
    <rPh sb="3" eb="5">
      <t>サンコウ</t>
    </rPh>
    <rPh sb="5" eb="7">
      <t>キロク</t>
    </rPh>
    <rPh sb="8" eb="10">
      <t>コウニン</t>
    </rPh>
    <rPh sb="10" eb="12">
      <t>サイコウ</t>
    </rPh>
    <rPh sb="12" eb="14">
      <t>キロク</t>
    </rPh>
    <rPh sb="17" eb="19">
      <t>モクヒョウ</t>
    </rPh>
    <rPh sb="19" eb="21">
      <t>キロク</t>
    </rPh>
    <phoneticPr fontId="1"/>
  </si>
  <si>
    <t>リレー申込票／長野陸上競技協会　</t>
    <rPh sb="7" eb="9">
      <t>ナガノ</t>
    </rPh>
    <rPh sb="9" eb="11">
      <t>リクジョウ</t>
    </rPh>
    <rPh sb="11" eb="13">
      <t>キョウギ</t>
    </rPh>
    <rPh sb="13" eb="15">
      <t>キョウカイ</t>
    </rPh>
    <phoneticPr fontId="2"/>
  </si>
  <si>
    <t>女子</t>
    <rPh sb="0" eb="2">
      <t>ジョシ</t>
    </rPh>
    <phoneticPr fontId="2"/>
  </si>
  <si>
    <t>男子</t>
    <rPh sb="0" eb="2">
      <t>ダンシ</t>
    </rPh>
    <phoneticPr fontId="1"/>
  </si>
  <si>
    <t>女子</t>
    <rPh sb="0" eb="2">
      <t>ジョシ</t>
    </rPh>
    <phoneticPr fontId="1"/>
  </si>
  <si>
    <t>男子</t>
    <rPh sb="0" eb="2">
      <t>ダンシ</t>
    </rPh>
    <phoneticPr fontId="1"/>
  </si>
  <si>
    <t>女子</t>
    <rPh sb="0" eb="2">
      <t>ジョシ</t>
    </rPh>
    <phoneticPr fontId="1"/>
  </si>
  <si>
    <t>ファイル名は19ChushinSho_○○○にして下さい。（下記参照）</t>
    <rPh sb="4" eb="5">
      <t>メイ</t>
    </rPh>
    <rPh sb="25" eb="26">
      <t>クダ</t>
    </rPh>
    <rPh sb="30" eb="32">
      <t>カキ</t>
    </rPh>
    <rPh sb="32" eb="34">
      <t>サンショウ</t>
    </rPh>
    <phoneticPr fontId="1"/>
  </si>
  <si>
    <t>ダウンロード時のファイル名は「19ChushinSho_entryfile」となっているので、「entryfile」の部分を消去して、</t>
    <rPh sb="6" eb="7">
      <t>ジ</t>
    </rPh>
    <rPh sb="59" eb="61">
      <t>ブブン</t>
    </rPh>
    <rPh sb="62" eb="64">
      <t>ショウキョ</t>
    </rPh>
    <phoneticPr fontId="1"/>
  </si>
  <si>
    <t>所属名を入れて下さい。（例：「19ChushinSho_entryfile」 を 「19ChushinSho_中信」 に変更　”小”、”小学校”は入力しない）</t>
    <rPh sb="4" eb="5">
      <t>イ</t>
    </rPh>
    <rPh sb="7" eb="8">
      <t>クダ</t>
    </rPh>
    <rPh sb="12" eb="13">
      <t>レイ</t>
    </rPh>
    <rPh sb="55" eb="57">
      <t>チュウシン</t>
    </rPh>
    <rPh sb="58" eb="59">
      <t>チュウコウ</t>
    </rPh>
    <rPh sb="60" eb="62">
      <t>ヘンコウ</t>
    </rPh>
    <rPh sb="64" eb="65">
      <t>ショウ</t>
    </rPh>
    <rPh sb="68" eb="71">
      <t>ショウガッコウ</t>
    </rPh>
    <rPh sb="73" eb="75">
      <t>ニュウリョク</t>
    </rPh>
    <phoneticPr fontId="1"/>
  </si>
  <si>
    <r>
      <t>第1</t>
    </r>
    <r>
      <rPr>
        <b/>
        <sz val="16"/>
        <color indexed="8"/>
        <rFont val="Meiryo UI"/>
        <family val="3"/>
        <charset val="128"/>
      </rPr>
      <t>4</t>
    </r>
    <r>
      <rPr>
        <b/>
        <sz val="16"/>
        <color indexed="8"/>
        <rFont val="Meiryo UI"/>
        <family val="3"/>
        <charset val="128"/>
      </rPr>
      <t>回中信地区小学生陸上競技大会</t>
    </r>
    <rPh sb="0" eb="1">
      <t>ダイ</t>
    </rPh>
    <rPh sb="3" eb="4">
      <t>カイ</t>
    </rPh>
    <rPh sb="4" eb="6">
      <t>チュウシン</t>
    </rPh>
    <rPh sb="6" eb="8">
      <t>チク</t>
    </rPh>
    <rPh sb="8" eb="11">
      <t>ショウガクセイ</t>
    </rPh>
    <rPh sb="11" eb="13">
      <t>リクジョウ</t>
    </rPh>
    <rPh sb="13" eb="15">
      <t>キョウギ</t>
    </rPh>
    <rPh sb="15" eb="17">
      <t>タイカイ</t>
    </rPh>
    <phoneticPr fontId="1"/>
  </si>
  <si>
    <r>
      <t xml:space="preserve">所属団体名略称
</t>
    </r>
    <r>
      <rPr>
        <sz val="11"/>
        <color indexed="10"/>
        <rFont val="Meiryo UI"/>
        <family val="3"/>
        <charset val="128"/>
      </rPr>
      <t>("小""小学校"は不要です)</t>
    </r>
    <rPh sb="0" eb="2">
      <t>ショゾク</t>
    </rPh>
    <rPh sb="2" eb="4">
      <t>ダンタイ</t>
    </rPh>
    <rPh sb="4" eb="5">
      <t>メイ</t>
    </rPh>
    <rPh sb="5" eb="7">
      <t>リャクショウ</t>
    </rPh>
    <rPh sb="10" eb="11">
      <t>ショウ</t>
    </rPh>
    <rPh sb="13" eb="16">
      <t>ショウガッコウ</t>
    </rPh>
    <rPh sb="18" eb="20">
      <t>フヨウ</t>
    </rPh>
    <phoneticPr fontId="1"/>
  </si>
  <si>
    <r>
      <t>所属団体名略称ﾌﾘｶﾞﾅ
（</t>
    </r>
    <r>
      <rPr>
        <sz val="11"/>
        <color indexed="10"/>
        <rFont val="ＭＳ Ｐゴシック"/>
        <family val="3"/>
        <charset val="128"/>
      </rPr>
      <t>半角ｶﾅ</t>
    </r>
    <r>
      <rPr>
        <sz val="11"/>
        <rFont val="ＭＳ Ｐゴシック"/>
        <family val="3"/>
        <charset val="128"/>
      </rPr>
      <t>で</t>
    </r>
    <r>
      <rPr>
        <sz val="11"/>
        <color indexed="8"/>
        <rFont val="ＭＳ Ｐゴシック"/>
        <family val="3"/>
        <charset val="128"/>
      </rPr>
      <t>入力して下さい）</t>
    </r>
    <rPh sb="0" eb="2">
      <t>ショゾク</t>
    </rPh>
    <rPh sb="2" eb="4">
      <t>ダンタイ</t>
    </rPh>
    <rPh sb="4" eb="5">
      <t>メイ</t>
    </rPh>
    <rPh sb="5" eb="7">
      <t>リャクショウ</t>
    </rPh>
    <rPh sb="14" eb="16">
      <t>ハンカク</t>
    </rPh>
    <rPh sb="19" eb="21">
      <t>ニュウリョク</t>
    </rPh>
    <rPh sb="23" eb="24">
      <t>クダ</t>
    </rPh>
    <phoneticPr fontId="1"/>
  </si>
  <si>
    <t>所属団体名
※団体名･学校名</t>
    <rPh sb="0" eb="2">
      <t>ショゾク</t>
    </rPh>
    <phoneticPr fontId="1"/>
  </si>
  <si>
    <t>①「所属団体名・所属団体名略称・ 所属団体名略称ﾌﾘｶﾞﾅ」を入力して下さい。</t>
    <rPh sb="2" eb="4">
      <t>ショゾク</t>
    </rPh>
    <rPh sb="4" eb="6">
      <t>ダンタイ</t>
    </rPh>
    <rPh sb="6" eb="7">
      <t>メイ</t>
    </rPh>
    <phoneticPr fontId="1"/>
  </si>
  <si>
    <t>学年</t>
    <rPh sb="0" eb="2">
      <t>ガクネン</t>
    </rPh>
    <phoneticPr fontId="1"/>
  </si>
  <si>
    <t>カテゴリ</t>
    <phoneticPr fontId="1"/>
  </si>
  <si>
    <t>プルダウンメニュー</t>
    <phoneticPr fontId="1"/>
  </si>
  <si>
    <r>
      <rPr>
        <b/>
        <sz val="12"/>
        <color indexed="10"/>
        <rFont val="Meiryo UI"/>
        <family val="3"/>
        <charset val="128"/>
      </rPr>
      <t>【大会別注意事項】</t>
    </r>
    <r>
      <rPr>
        <b/>
        <sz val="12"/>
        <color indexed="8"/>
        <rFont val="Meiryo UI"/>
        <family val="3"/>
        <charset val="128"/>
      </rPr>
      <t xml:space="preserve">
○</t>
    </r>
    <r>
      <rPr>
        <b/>
        <sz val="12"/>
        <rFont val="Meiryo UI"/>
        <family val="3"/>
        <charset val="128"/>
      </rPr>
      <t>男女混合リレーは、</t>
    </r>
    <r>
      <rPr>
        <b/>
        <sz val="12"/>
        <color indexed="10"/>
        <rFont val="Meiryo UI"/>
        <family val="3"/>
        <charset val="128"/>
      </rPr>
      <t xml:space="preserve">女子３名を上段に、男子３名を下段に
   </t>
    </r>
    <r>
      <rPr>
        <b/>
        <sz val="12"/>
        <rFont val="Meiryo UI"/>
        <family val="3"/>
        <charset val="128"/>
      </rPr>
      <t>入力</t>
    </r>
    <r>
      <rPr>
        <b/>
        <sz val="12"/>
        <color indexed="8"/>
        <rFont val="Meiryo UI"/>
        <family val="3"/>
        <charset val="128"/>
      </rPr>
      <t>してください。
○参考記録は分表示（例：6835×　→　10835○）です。</t>
    </r>
    <rPh sb="1" eb="3">
      <t>タイカイ</t>
    </rPh>
    <rPh sb="3" eb="4">
      <t>ベツ</t>
    </rPh>
    <rPh sb="4" eb="6">
      <t>チュウイ</t>
    </rPh>
    <rPh sb="6" eb="8">
      <t>ジコウ</t>
    </rPh>
    <rPh sb="11" eb="13">
      <t>ダンジョ</t>
    </rPh>
    <rPh sb="13" eb="15">
      <t>コンゴウ</t>
    </rPh>
    <rPh sb="20" eb="22">
      <t>ジョシ</t>
    </rPh>
    <rPh sb="23" eb="24">
      <t>メイ</t>
    </rPh>
    <rPh sb="25" eb="27">
      <t>ジョウダン</t>
    </rPh>
    <rPh sb="29" eb="31">
      <t>ダンシ</t>
    </rPh>
    <rPh sb="32" eb="33">
      <t>メイ</t>
    </rPh>
    <rPh sb="34" eb="35">
      <t>シタ</t>
    </rPh>
    <rPh sb="35" eb="36">
      <t>ダン</t>
    </rPh>
    <rPh sb="41" eb="43">
      <t>ニュウリョク</t>
    </rPh>
    <rPh sb="52" eb="54">
      <t>サンコウ</t>
    </rPh>
    <rPh sb="54" eb="56">
      <t>キロク</t>
    </rPh>
    <rPh sb="57" eb="58">
      <t>フン</t>
    </rPh>
    <rPh sb="58" eb="60">
      <t>ヒョウジ</t>
    </rPh>
    <rPh sb="61" eb="62">
      <t>レイ</t>
    </rPh>
    <phoneticPr fontId="1"/>
  </si>
  <si>
    <t>4年男子</t>
    <phoneticPr fontId="2"/>
  </si>
  <si>
    <t>4年女子</t>
    <phoneticPr fontId="1"/>
  </si>
  <si>
    <t>100m</t>
  </si>
  <si>
    <t>コンバインドA</t>
  </si>
  <si>
    <t>コンバインドA</t>
    <phoneticPr fontId="2"/>
  </si>
  <si>
    <t>コンバインドB</t>
  </si>
  <si>
    <t>コンバインドB</t>
    <phoneticPr fontId="2"/>
  </si>
  <si>
    <t>参加人数オーバー</t>
    <rPh sb="0" eb="2">
      <t>サンカ</t>
    </rPh>
    <rPh sb="2" eb="4">
      <t>ニンズウ</t>
    </rPh>
    <phoneticPr fontId="1"/>
  </si>
  <si>
    <t>　 尚、コンバインドは入力不要です。</t>
    <rPh sb="2" eb="3">
      <t>ナオ</t>
    </rPh>
    <rPh sb="11" eb="13">
      <t>ニュウリョク</t>
    </rPh>
    <rPh sb="13" eb="15">
      <t>フヨウ</t>
    </rPh>
    <phoneticPr fontId="12"/>
  </si>
  <si>
    <t>5・6年男子</t>
    <rPh sb="3" eb="4">
      <t>ネン</t>
    </rPh>
    <rPh sb="4" eb="6">
      <t>ダンシ</t>
    </rPh>
    <phoneticPr fontId="2"/>
  </si>
  <si>
    <t>5・6年女子</t>
    <rPh sb="3" eb="4">
      <t>ネン</t>
    </rPh>
    <rPh sb="4" eb="6">
      <t>ジョシ</t>
    </rPh>
    <phoneticPr fontId="2"/>
  </si>
  <si>
    <t>（例：1000ｍ　3分20秒48 → 32048）</t>
    <phoneticPr fontId="1"/>
  </si>
  <si>
    <t>　数字のみとし単位（秒、：、.、など）は入れないで下さい。</t>
    <rPh sb="1" eb="3">
      <t>スウジ</t>
    </rPh>
    <rPh sb="10" eb="11">
      <t>ビョウ</t>
    </rPh>
    <phoneticPr fontId="1"/>
  </si>
  <si>
    <t>　女子3名を上段に、男子3名を下段に入力して下さい。（入力を間違えますと、性別が異なってしまいます）</t>
    <rPh sb="1" eb="3">
      <t>ジョシ</t>
    </rPh>
    <rPh sb="4" eb="5">
      <t>メイ</t>
    </rPh>
    <rPh sb="6" eb="8">
      <t>ジョウダン</t>
    </rPh>
    <rPh sb="10" eb="12">
      <t>ダンシ</t>
    </rPh>
    <rPh sb="13" eb="14">
      <t>メイ</t>
    </rPh>
    <rPh sb="15" eb="17">
      <t>ゲダン</t>
    </rPh>
    <rPh sb="18" eb="20">
      <t>ニュウリョク</t>
    </rPh>
    <rPh sb="22" eb="23">
      <t>クダ</t>
    </rPh>
    <phoneticPr fontId="12"/>
  </si>
  <si>
    <r>
      <rPr>
        <sz val="11"/>
        <color indexed="10"/>
        <rFont val="Meiryo UI"/>
        <family val="3"/>
        <charset val="128"/>
      </rPr>
      <t>【大会別注意事項】</t>
    </r>
    <r>
      <rPr>
        <sz val="11"/>
        <color indexed="8"/>
        <rFont val="Meiryo UI"/>
        <family val="3"/>
        <charset val="128"/>
      </rPr>
      <t xml:space="preserve">
○エントリーはひとり１種目のみです。
○ナンバーは空白のままにしてください。
○プログラム編成のため、参考記録を入力してください。
 （例：1000m 3分15秒00 → 31500）
　　尚、コンバインドは入力不要です。
○別のデータからコピー＆ペーストをする場合は
　氏名とﾌﾘｶﾞﾅのみとして、</t>
    </r>
    <r>
      <rPr>
        <sz val="11"/>
        <color indexed="10"/>
        <rFont val="Meiryo UI"/>
        <family val="3"/>
        <charset val="128"/>
      </rPr>
      <t>「形式を選択して貼り付け」</t>
    </r>
    <r>
      <rPr>
        <sz val="11"/>
        <color indexed="8"/>
        <rFont val="Meiryo UI"/>
        <family val="3"/>
        <charset val="128"/>
      </rPr>
      <t xml:space="preserve">
　から</t>
    </r>
    <r>
      <rPr>
        <sz val="11"/>
        <color indexed="10"/>
        <rFont val="Meiryo UI"/>
        <family val="3"/>
        <charset val="128"/>
      </rPr>
      <t>「値」</t>
    </r>
    <r>
      <rPr>
        <sz val="11"/>
        <color indexed="8"/>
        <rFont val="Meiryo UI"/>
        <family val="3"/>
        <charset val="128"/>
      </rPr>
      <t>を選択し貼り付けてください。
○誤字脱字がないか再度確認をお願いします。
　プログラム、賞状、記録等にそのまま反映されます。</t>
    </r>
    <rPh sb="1" eb="3">
      <t>タイカイ</t>
    </rPh>
    <rPh sb="3" eb="4">
      <t>ベツ</t>
    </rPh>
    <rPh sb="4" eb="6">
      <t>チュウイ</t>
    </rPh>
    <rPh sb="6" eb="8">
      <t>ジコウ</t>
    </rPh>
    <rPh sb="21" eb="23">
      <t>シュモク</t>
    </rPh>
    <rPh sb="35" eb="37">
      <t>クウハク</t>
    </rPh>
    <rPh sb="55" eb="57">
      <t>ヘンセイ</t>
    </rPh>
    <rPh sb="61" eb="63">
      <t>サンコウ</t>
    </rPh>
    <rPh sb="63" eb="65">
      <t>キロク</t>
    </rPh>
    <rPh sb="66" eb="68">
      <t>ニュウリョク</t>
    </rPh>
    <rPh sb="78" eb="79">
      <t>レイ</t>
    </rPh>
    <rPh sb="87" eb="88">
      <t>フン</t>
    </rPh>
    <rPh sb="90" eb="91">
      <t>ビョウ</t>
    </rPh>
    <rPh sb="105" eb="106">
      <t>ナオ</t>
    </rPh>
    <rPh sb="114" eb="116">
      <t>ニュウリョク</t>
    </rPh>
    <rPh sb="116" eb="118">
      <t>フヨウ</t>
    </rPh>
    <rPh sb="123" eb="124">
      <t>ベツ</t>
    </rPh>
    <rPh sb="141" eb="143">
      <t>バアイ</t>
    </rPh>
    <rPh sb="146" eb="148">
      <t>シメイ</t>
    </rPh>
    <rPh sb="161" eb="163">
      <t>ケイシキ</t>
    </rPh>
    <rPh sb="164" eb="166">
      <t>センタク</t>
    </rPh>
    <rPh sb="168" eb="169">
      <t>ハ</t>
    </rPh>
    <rPh sb="170" eb="171">
      <t>ツ</t>
    </rPh>
    <rPh sb="196" eb="198">
      <t>ゴジ</t>
    </rPh>
    <rPh sb="198" eb="200">
      <t>ダツジ</t>
    </rPh>
    <rPh sb="204" eb="206">
      <t>サイド</t>
    </rPh>
    <rPh sb="206" eb="208">
      <t>カクニン</t>
    </rPh>
    <rPh sb="210" eb="211">
      <t>ネガ</t>
    </rPh>
    <rPh sb="224" eb="226">
      <t>ショウジョウ</t>
    </rPh>
    <rPh sb="227" eb="229">
      <t>キロク</t>
    </rPh>
    <rPh sb="229" eb="230">
      <t>トウ</t>
    </rPh>
    <rPh sb="235" eb="237">
      <t>ハンエイ</t>
    </rPh>
    <phoneticPr fontId="1"/>
  </si>
  <si>
    <r>
      <t>　姓と名の間に</t>
    </r>
    <r>
      <rPr>
        <b/>
        <u/>
        <sz val="11"/>
        <color indexed="10"/>
        <rFont val="Meiryo UI"/>
        <family val="3"/>
        <charset val="128"/>
      </rPr>
      <t>空白１つ</t>
    </r>
    <r>
      <rPr>
        <b/>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</si>
  <si>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←女子</t>
    <rPh sb="1" eb="3">
      <t>ジョシ</t>
    </rPh>
    <phoneticPr fontId="1"/>
  </si>
  <si>
    <t>←男子</t>
    <rPh sb="1" eb="3">
      <t>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</si>
</sst>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b/>
      <sz val="12"/>
      <name val="Meiryo UI"/>
      <family val="3"/>
      <charset val="128"/>
    </font>
    <font>
      <sz val="8"/>
      <color indexed="8"/>
      <name val="Meiryo UI"/>
      <family val="3"/>
      <charset val="128"/>
    </font>
    <font>
      <sz val="11"/>
      <color indexed="10"/>
      <name val="Meiryo UI"/>
      <family val="3"/>
      <charset val="128"/>
    </font>
    <font>
      <sz val="11"/>
      <name val="Meiryo UI"/>
      <family val="3"/>
      <charset val="128"/>
    </font>
    <font>
      <b/>
      <sz val="16"/>
      <color indexed="8"/>
      <name val="Meiryo UI"/>
      <family val="3"/>
      <charset val="128"/>
    </font>
    <font>
      <sz val="6"/>
      <name val="ＭＳ Ｐゴシック"/>
      <family val="3"/>
      <charset val="128"/>
    </font>
    <font>
      <sz val="16"/>
      <color indexed="8"/>
      <name val="Meiryo UI"/>
      <family val="3"/>
      <charset val="128"/>
    </font>
    <font>
      <u/>
      <sz val="11"/>
      <color indexed="10"/>
      <name val="Meiryo UI"/>
      <family val="3"/>
      <charset val="128"/>
    </font>
    <font>
      <sz val="11"/>
      <color indexed="9"/>
      <name val="ＭＳ Ｐゴシック"/>
      <family val="3"/>
      <charset val="128"/>
    </font>
    <font>
      <b/>
      <sz val="16"/>
      <color indexed="8"/>
      <name val="Meiryo UI"/>
      <family val="3"/>
      <charset val="128"/>
    </font>
    <font>
      <sz val="11"/>
      <color indexed="9"/>
      <name val="Meiryo UI"/>
      <family val="3"/>
      <charset val="128"/>
    </font>
    <font>
      <sz val="11"/>
      <color indexed="10"/>
      <name val="ＭＳ Ｐゴシック"/>
      <family val="3"/>
      <charset val="128"/>
    </font>
    <font>
      <sz val="11"/>
      <name val="ＭＳ Ｐゴシック"/>
      <family val="3"/>
      <charset val="128"/>
    </font>
    <font>
      <sz val="11"/>
      <color indexed="8"/>
      <name val="ＭＳ Ｐゴシック"/>
      <family val="3"/>
      <charset val="128"/>
    </font>
    <font>
      <b/>
      <sz val="12"/>
      <color indexed="8"/>
      <name val="Meiryo UI"/>
      <family val="3"/>
      <charset val="128"/>
    </font>
    <font>
      <sz val="11"/>
      <color indexed="10"/>
      <name val="Meiryo UI"/>
      <family val="3"/>
      <charset val="128"/>
    </font>
    <font>
      <sz val="9"/>
      <color indexed="8"/>
      <name val="Meiryo UI"/>
      <family val="3"/>
      <charset val="128"/>
    </font>
    <font>
      <sz val="10"/>
      <color indexed="8"/>
      <name val="Meiryo UI"/>
      <family val="3"/>
      <charset val="128"/>
    </font>
    <font>
      <b/>
      <sz val="14"/>
      <color indexed="9"/>
      <name val="Meiryo UI"/>
      <family val="3"/>
      <charset val="128"/>
    </font>
    <font>
      <sz val="11"/>
      <name val="Meiryo UI"/>
      <family val="3"/>
      <charset val="128"/>
    </font>
    <font>
      <sz val="9"/>
      <color indexed="8"/>
      <name val="ＭＳ Ｐゴシック"/>
      <family val="3"/>
      <charset val="128"/>
    </font>
    <font>
      <b/>
      <sz val="14"/>
      <color indexed="8"/>
      <name val="Meiryo UI"/>
      <family val="3"/>
      <charset val="128"/>
    </font>
    <font>
      <b/>
      <sz val="14"/>
      <name val="Meiryo UI"/>
      <family val="3"/>
      <charset val="128"/>
    </font>
    <font>
      <b/>
      <sz val="14"/>
      <color indexed="17"/>
      <name val="Meiryo UI"/>
      <family val="3"/>
      <charset val="128"/>
    </font>
    <font>
      <b/>
      <sz val="16"/>
      <name val="Meiryo UI"/>
      <family val="3"/>
      <charset val="128"/>
    </font>
    <font>
      <b/>
      <sz val="18"/>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10"/>
      <color theme="1"/>
      <name val="Meiryo UI"/>
      <family val="3"/>
      <charset val="128"/>
    </font>
    <font>
      <b/>
      <sz val="18"/>
      <color rgb="FF0000FF"/>
      <name val="Meiryo UI"/>
      <family val="3"/>
      <charset val="128"/>
    </font>
    <font>
      <b/>
      <sz val="11"/>
      <color rgb="FFFF0000"/>
      <name val="Meiryo UI"/>
      <family val="3"/>
      <charset val="128"/>
    </font>
    <font>
      <b/>
      <sz val="16"/>
      <color rgb="FFFF0000"/>
      <name val="Meiryo UI"/>
      <family val="3"/>
      <charset val="128"/>
    </font>
    <font>
      <b/>
      <u/>
      <sz val="11"/>
      <color indexed="10"/>
      <name val="Meiryo UI"/>
      <family val="3"/>
      <charset val="128"/>
    </font>
    <font>
      <b/>
      <sz val="11"/>
      <color indexed="10"/>
      <name val="Meiryo UI"/>
      <family val="3"/>
      <charset val="128"/>
    </font>
    <font>
      <b/>
      <sz val="16"/>
      <color rgb="FF0070C0"/>
      <name val="Meiryo UI"/>
      <family val="3"/>
      <charset val="128"/>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FFFF"/>
        <bgColor indexed="64"/>
      </patternFill>
    </fill>
    <fill>
      <patternFill patternType="solid">
        <fgColor rgb="FFFF99CC"/>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3" fillId="0" borderId="0">
      <alignment vertical="center"/>
    </xf>
  </cellStyleXfs>
  <cellXfs count="284">
    <xf numFmtId="0" fontId="0" fillId="0" borderId="0" xfId="0">
      <alignment vertical="center"/>
    </xf>
    <xf numFmtId="0" fontId="34" fillId="0" borderId="0" xfId="0" applyFont="1">
      <alignment vertical="center"/>
    </xf>
    <xf numFmtId="0" fontId="34" fillId="0" borderId="0" xfId="0" applyFont="1" applyAlignment="1">
      <alignment horizontal="center" vertical="center"/>
    </xf>
    <xf numFmtId="0" fontId="4" fillId="0" borderId="0" xfId="0" applyFont="1" applyAlignment="1">
      <alignment horizontal="left" vertical="center"/>
    </xf>
    <xf numFmtId="0" fontId="34" fillId="0" borderId="0" xfId="0" applyFont="1" applyFill="1" applyAlignment="1">
      <alignment vertical="top" wrapText="1"/>
    </xf>
    <xf numFmtId="0" fontId="34" fillId="0" borderId="1" xfId="0" applyFont="1" applyBorder="1" applyAlignment="1">
      <alignment horizontal="center" vertical="center"/>
    </xf>
    <xf numFmtId="0" fontId="34" fillId="0" borderId="0" xfId="0" applyFont="1" applyAlignment="1">
      <alignment vertical="center"/>
    </xf>
    <xf numFmtId="177" fontId="34" fillId="0" borderId="2" xfId="0" applyNumberFormat="1" applyFont="1" applyBorder="1" applyAlignment="1">
      <alignment horizontal="center" vertical="center"/>
    </xf>
    <xf numFmtId="178" fontId="34" fillId="0" borderId="2" xfId="0" applyNumberFormat="1" applyFont="1" applyBorder="1" applyAlignment="1">
      <alignment horizontal="center" vertical="center"/>
    </xf>
    <xf numFmtId="176" fontId="34" fillId="0" borderId="2" xfId="0" applyNumberFormat="1" applyFont="1" applyFill="1" applyBorder="1" applyAlignment="1">
      <alignment horizontal="center" vertical="center"/>
    </xf>
    <xf numFmtId="176" fontId="34" fillId="0" borderId="2" xfId="0" applyNumberFormat="1" applyFont="1" applyBorder="1" applyAlignment="1">
      <alignment horizontal="center" vertical="center"/>
    </xf>
    <xf numFmtId="0" fontId="34" fillId="0" borderId="0" xfId="0" applyFont="1" applyFill="1" applyAlignment="1">
      <alignment vertical="top"/>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0" xfId="0" applyFont="1" applyBorder="1">
      <alignment vertical="center"/>
    </xf>
    <xf numFmtId="0" fontId="5" fillId="0" borderId="0" xfId="0" applyFont="1" applyBorder="1" applyAlignment="1">
      <alignment vertical="center"/>
    </xf>
    <xf numFmtId="0" fontId="8"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4" fillId="2" borderId="6" xfId="0" applyFont="1" applyFill="1" applyBorder="1" applyAlignment="1" applyProtection="1">
      <alignment horizontal="center" vertical="center"/>
    </xf>
    <xf numFmtId="0" fontId="34" fillId="3" borderId="7" xfId="0" applyFont="1" applyFill="1" applyBorder="1" applyProtection="1">
      <alignment vertical="center"/>
      <protection locked="0"/>
    </xf>
    <xf numFmtId="0" fontId="34" fillId="2" borderId="8" xfId="0" applyFont="1" applyFill="1" applyBorder="1" applyAlignment="1" applyProtection="1">
      <alignment horizontal="center" vertical="center"/>
    </xf>
    <xf numFmtId="0" fontId="34" fillId="3" borderId="9" xfId="0" applyFont="1" applyFill="1" applyBorder="1" applyProtection="1">
      <alignment vertical="center"/>
      <protection locked="0"/>
    </xf>
    <xf numFmtId="0" fontId="34" fillId="11" borderId="0" xfId="0" applyFont="1" applyFill="1">
      <alignment vertical="center"/>
    </xf>
    <xf numFmtId="0" fontId="34" fillId="11" borderId="0" xfId="0" applyFont="1" applyFill="1" applyAlignment="1">
      <alignment horizontal="center" vertical="center"/>
    </xf>
    <xf numFmtId="0" fontId="5" fillId="3"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34" fillId="3" borderId="12" xfId="0" applyFont="1" applyFill="1" applyBorder="1" applyAlignment="1" applyProtection="1">
      <alignment horizontal="center" vertical="center"/>
      <protection locked="0"/>
    </xf>
    <xf numFmtId="0" fontId="34" fillId="3" borderId="13" xfId="0" applyFont="1" applyFill="1" applyBorder="1" applyProtection="1">
      <alignment vertical="center"/>
      <protection locked="0"/>
    </xf>
    <xf numFmtId="0" fontId="34" fillId="3" borderId="14" xfId="0" applyFont="1" applyFill="1" applyBorder="1" applyAlignment="1" applyProtection="1">
      <alignment horizontal="center" vertical="center"/>
      <protection locked="0"/>
    </xf>
    <xf numFmtId="0" fontId="34" fillId="3" borderId="15" xfId="0" applyFont="1" applyFill="1" applyBorder="1" applyProtection="1">
      <alignment vertical="center"/>
      <protection locked="0"/>
    </xf>
    <xf numFmtId="0" fontId="34" fillId="0" borderId="16" xfId="0" applyFont="1" applyFill="1" applyBorder="1" applyAlignment="1">
      <alignment horizontal="center" vertical="center" wrapText="1"/>
    </xf>
    <xf numFmtId="0" fontId="34" fillId="2" borderId="17" xfId="0" applyFont="1" applyFill="1" applyBorder="1" applyAlignment="1" applyProtection="1">
      <alignment horizontal="center" vertical="center"/>
    </xf>
    <xf numFmtId="0" fontId="34" fillId="3" borderId="18" xfId="0" applyFont="1" applyFill="1" applyBorder="1" applyProtection="1">
      <alignment vertical="center"/>
      <protection locked="0"/>
    </xf>
    <xf numFmtId="0" fontId="34" fillId="2" borderId="19" xfId="0" applyFont="1" applyFill="1" applyBorder="1" applyAlignment="1" applyProtection="1">
      <alignment horizontal="center" vertical="center"/>
    </xf>
    <xf numFmtId="0" fontId="34" fillId="3" borderId="20" xfId="0" applyFont="1" applyFill="1" applyBorder="1" applyProtection="1">
      <alignment vertical="center"/>
      <protection locked="0"/>
    </xf>
    <xf numFmtId="0" fontId="4" fillId="12" borderId="21"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23" xfId="0" applyFont="1" applyFill="1" applyBorder="1" applyProtection="1">
      <alignment vertical="center"/>
      <protection locked="0"/>
    </xf>
    <xf numFmtId="0" fontId="34" fillId="3" borderId="24" xfId="0" applyFont="1" applyFill="1" applyBorder="1" applyAlignment="1" applyProtection="1">
      <alignment horizontal="center" vertical="center"/>
      <protection locked="0"/>
    </xf>
    <xf numFmtId="0" fontId="34" fillId="3" borderId="25" xfId="0" applyFont="1" applyFill="1" applyBorder="1" applyProtection="1">
      <alignment vertical="center"/>
      <protection locked="0"/>
    </xf>
    <xf numFmtId="0" fontId="34" fillId="3" borderId="26" xfId="0" applyFont="1" applyFill="1" applyBorder="1" applyProtection="1">
      <alignment vertical="center"/>
      <protection locked="0"/>
    </xf>
    <xf numFmtId="0" fontId="34" fillId="0" borderId="0" xfId="0" applyFont="1" applyFill="1">
      <alignment vertical="center"/>
    </xf>
    <xf numFmtId="0" fontId="34" fillId="0" borderId="0" xfId="0" applyFont="1" applyFill="1" applyAlignment="1">
      <alignment horizontal="center" vertical="center"/>
    </xf>
    <xf numFmtId="0" fontId="3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0" fillId="0" borderId="0" xfId="0" applyFont="1">
      <alignment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4" fillId="0" borderId="0" xfId="0" applyFont="1" applyFill="1" applyBorder="1" applyProtection="1">
      <alignment vertical="center"/>
    </xf>
    <xf numFmtId="0" fontId="3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34" fillId="0" borderId="0" xfId="0" applyFont="1" applyProtection="1">
      <alignment vertical="center"/>
    </xf>
    <xf numFmtId="0" fontId="34" fillId="0" borderId="0" xfId="0" applyFont="1" applyAlignment="1" applyProtection="1">
      <alignment horizontal="center" vertical="center"/>
    </xf>
    <xf numFmtId="0" fontId="3" fillId="0" borderId="0" xfId="0" applyFont="1">
      <alignment vertical="center"/>
    </xf>
    <xf numFmtId="0" fontId="3" fillId="4" borderId="0" xfId="0" applyFont="1" applyFill="1" applyAlignment="1">
      <alignment vertical="center"/>
    </xf>
    <xf numFmtId="0" fontId="3" fillId="0" borderId="0" xfId="0" applyFont="1" applyFill="1" applyAlignment="1">
      <alignment horizontal="left" vertical="center"/>
    </xf>
    <xf numFmtId="0" fontId="35" fillId="13"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36" fillId="13" borderId="0" xfId="0" applyFont="1" applyFill="1" applyAlignment="1">
      <alignment horizontal="lef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0" fillId="0" borderId="0" xfId="0" applyFont="1">
      <alignment vertical="center"/>
    </xf>
    <xf numFmtId="0" fontId="15" fillId="0" borderId="0" xfId="0" applyNumberFormat="1" applyFont="1" applyFill="1" applyAlignment="1">
      <alignment vertical="center" wrapText="1" shrinkToFit="1"/>
    </xf>
    <xf numFmtId="0" fontId="34" fillId="0" borderId="0" xfId="0" applyFont="1">
      <alignment vertical="center"/>
    </xf>
    <xf numFmtId="0" fontId="17" fillId="0" borderId="0" xfId="0" applyFont="1">
      <alignment vertical="center"/>
    </xf>
    <xf numFmtId="0" fontId="34" fillId="0" borderId="0" xfId="0" applyFont="1" applyFill="1" applyAlignment="1">
      <alignment vertical="center" wrapText="1"/>
    </xf>
    <xf numFmtId="0" fontId="34"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34" fillId="0" borderId="30" xfId="0" applyFont="1" applyBorder="1" applyAlignment="1">
      <alignment horizontal="center" vertical="center"/>
    </xf>
    <xf numFmtId="0" fontId="23" fillId="0" borderId="31" xfId="0" applyFont="1" applyBorder="1" applyAlignment="1">
      <alignment horizontal="center" vertical="center" wrapText="1"/>
    </xf>
    <xf numFmtId="0" fontId="24" fillId="0" borderId="32"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5" fillId="0" borderId="0" xfId="0" applyFont="1" applyAlignment="1">
      <alignment horizontal="left" vertical="center"/>
    </xf>
    <xf numFmtId="0" fontId="22" fillId="0" borderId="0" xfId="0" applyFont="1">
      <alignment vertical="center"/>
    </xf>
    <xf numFmtId="0" fontId="24" fillId="0" borderId="33" xfId="0" applyFont="1" applyBorder="1" applyAlignment="1">
      <alignment horizontal="center" vertical="center"/>
    </xf>
    <xf numFmtId="0" fontId="17" fillId="0" borderId="0" xfId="0" applyFont="1" applyFill="1">
      <alignment vertical="center"/>
    </xf>
    <xf numFmtId="0" fontId="34" fillId="0" borderId="1"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176" fontId="34" fillId="0" borderId="2" xfId="0" applyNumberFormat="1" applyFont="1" applyFill="1" applyBorder="1" applyAlignment="1" applyProtection="1">
      <alignment horizontal="center" vertical="center"/>
    </xf>
    <xf numFmtId="5" fontId="34" fillId="0" borderId="36" xfId="0" applyNumberFormat="1" applyFont="1" applyBorder="1" applyAlignment="1">
      <alignment horizontal="center" vertical="center"/>
    </xf>
    <xf numFmtId="5" fontId="34" fillId="0" borderId="32" xfId="0" applyNumberFormat="1" applyFont="1" applyBorder="1" applyAlignment="1">
      <alignment horizontal="center" vertical="center"/>
    </xf>
    <xf numFmtId="176" fontId="34" fillId="0" borderId="37" xfId="0" applyNumberFormat="1" applyFont="1" applyBorder="1" applyAlignment="1">
      <alignment horizontal="center" vertical="center"/>
    </xf>
    <xf numFmtId="0" fontId="26" fillId="0" borderId="0" xfId="0" applyFont="1" applyBorder="1">
      <alignment vertical="center"/>
    </xf>
    <xf numFmtId="0" fontId="34" fillId="0" borderId="35" xfId="0" applyFont="1" applyBorder="1">
      <alignment vertical="center"/>
    </xf>
    <xf numFmtId="0" fontId="28" fillId="0" borderId="0" xfId="0" applyFont="1">
      <alignment vertical="center"/>
    </xf>
    <xf numFmtId="0" fontId="29" fillId="0" borderId="0" xfId="0" applyFont="1" applyFill="1" applyAlignment="1">
      <alignment vertical="center"/>
    </xf>
    <xf numFmtId="0" fontId="34" fillId="0" borderId="32" xfId="0" applyFont="1" applyBorder="1">
      <alignment vertical="center"/>
    </xf>
    <xf numFmtId="0" fontId="23" fillId="4" borderId="38" xfId="0" applyFont="1" applyFill="1" applyBorder="1" applyAlignment="1">
      <alignment vertical="center" wrapText="1"/>
    </xf>
    <xf numFmtId="0" fontId="34" fillId="5" borderId="35" xfId="0" applyFont="1" applyFill="1" applyBorder="1" applyAlignment="1">
      <alignment horizontal="center" vertical="center" wrapText="1"/>
    </xf>
    <xf numFmtId="0" fontId="34" fillId="6" borderId="35"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26" fillId="0" borderId="0" xfId="0" applyFont="1" applyBorder="1" applyAlignment="1">
      <alignment horizontal="center" vertical="center"/>
    </xf>
    <xf numFmtId="0" fontId="26" fillId="6" borderId="35"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34" fillId="7" borderId="35" xfId="0" applyFont="1" applyFill="1" applyBorder="1">
      <alignment vertical="center"/>
    </xf>
    <xf numFmtId="0" fontId="34" fillId="7" borderId="35" xfId="0" applyFont="1" applyFill="1" applyBorder="1" applyAlignment="1" applyProtection="1">
      <alignment horizontal="center" vertical="center"/>
    </xf>
    <xf numFmtId="0" fontId="34" fillId="7" borderId="33" xfId="0" applyFont="1" applyFill="1" applyBorder="1" applyAlignment="1" applyProtection="1">
      <alignment horizontal="center" vertical="center"/>
    </xf>
    <xf numFmtId="49" fontId="34" fillId="8" borderId="39" xfId="0" applyNumberFormat="1" applyFont="1" applyFill="1" applyBorder="1">
      <alignment vertical="center"/>
    </xf>
    <xf numFmtId="49" fontId="41" fillId="2" borderId="30" xfId="0" applyNumberFormat="1" applyFont="1" applyFill="1" applyBorder="1" applyAlignment="1">
      <alignment horizontal="center" vertical="center"/>
    </xf>
    <xf numFmtId="0" fontId="41" fillId="0" borderId="30" xfId="0" applyNumberFormat="1" applyFont="1" applyBorder="1" applyAlignment="1">
      <alignment horizontal="center" vertical="center"/>
    </xf>
    <xf numFmtId="0" fontId="41" fillId="0" borderId="40" xfId="0" applyNumberFormat="1" applyFont="1" applyBorder="1" applyAlignment="1">
      <alignment horizontal="center" vertical="center"/>
    </xf>
    <xf numFmtId="49" fontId="31" fillId="2" borderId="41" xfId="0" applyNumberFormat="1" applyFont="1" applyFill="1" applyBorder="1" applyAlignment="1">
      <alignment horizontal="center" vertical="center"/>
    </xf>
    <xf numFmtId="49" fontId="31" fillId="2" borderId="30" xfId="0" applyNumberFormat="1" applyFont="1" applyFill="1" applyBorder="1" applyAlignment="1">
      <alignment horizontal="center" vertical="center"/>
    </xf>
    <xf numFmtId="0" fontId="29" fillId="0" borderId="30" xfId="0" applyNumberFormat="1" applyFont="1" applyBorder="1" applyAlignment="1">
      <alignment horizontal="center" vertical="center"/>
    </xf>
    <xf numFmtId="0" fontId="29" fillId="0" borderId="40" xfId="0" applyNumberFormat="1" applyFont="1" applyBorder="1" applyAlignment="1">
      <alignment horizontal="center" vertical="center"/>
    </xf>
    <xf numFmtId="49" fontId="16" fillId="2" borderId="30" xfId="0" applyNumberFormat="1" applyFont="1" applyFill="1" applyBorder="1" applyAlignment="1">
      <alignment horizontal="center" vertical="center"/>
    </xf>
    <xf numFmtId="0" fontId="30" fillId="0" borderId="30" xfId="0" applyNumberFormat="1" applyFont="1" applyBorder="1" applyAlignment="1">
      <alignment horizontal="center" vertical="center"/>
    </xf>
    <xf numFmtId="49" fontId="41" fillId="2" borderId="4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29" fillId="0" borderId="41" xfId="0" applyNumberFormat="1" applyFont="1" applyBorder="1" applyAlignment="1">
      <alignment horizontal="center" vertical="center"/>
    </xf>
    <xf numFmtId="49" fontId="31" fillId="2" borderId="40" xfId="0" applyNumberFormat="1" applyFont="1" applyFill="1" applyBorder="1" applyAlignment="1">
      <alignment horizontal="center" vertical="center"/>
    </xf>
    <xf numFmtId="49" fontId="16" fillId="2" borderId="40" xfId="0" applyNumberFormat="1" applyFont="1" applyFill="1" applyBorder="1" applyAlignment="1">
      <alignment horizontal="center" vertical="center"/>
    </xf>
    <xf numFmtId="0" fontId="34" fillId="3" borderId="30" xfId="0" applyFont="1" applyFill="1" applyBorder="1" applyProtection="1">
      <alignment vertical="center"/>
      <protection locked="0"/>
    </xf>
    <xf numFmtId="0" fontId="34" fillId="2" borderId="40" xfId="0" applyFont="1" applyFill="1" applyBorder="1" applyAlignment="1" applyProtection="1">
      <alignment horizontal="center" vertical="center"/>
    </xf>
    <xf numFmtId="0" fontId="26" fillId="0" borderId="42" xfId="0" applyFont="1" applyBorder="1">
      <alignment vertical="center"/>
    </xf>
    <xf numFmtId="0" fontId="34" fillId="0" borderId="30" xfId="0" applyFont="1" applyBorder="1">
      <alignment vertical="center"/>
    </xf>
    <xf numFmtId="0" fontId="17" fillId="9" borderId="0" xfId="0" applyFont="1" applyFill="1">
      <alignment vertical="center"/>
    </xf>
    <xf numFmtId="0" fontId="26" fillId="0" borderId="31" xfId="0" applyFont="1" applyBorder="1">
      <alignment vertical="center"/>
    </xf>
    <xf numFmtId="0" fontId="41" fillId="0" borderId="32" xfId="0" applyNumberFormat="1" applyFont="1" applyBorder="1" applyAlignment="1">
      <alignment horizontal="center" vertical="center"/>
    </xf>
    <xf numFmtId="49" fontId="41" fillId="2" borderId="32" xfId="0" applyNumberFormat="1" applyFont="1" applyFill="1" applyBorder="1" applyAlignment="1">
      <alignment horizontal="center" vertical="center"/>
    </xf>
    <xf numFmtId="49" fontId="41" fillId="2" borderId="37" xfId="0" applyNumberFormat="1" applyFont="1" applyFill="1" applyBorder="1" applyAlignment="1">
      <alignment horizontal="center" vertical="center"/>
    </xf>
    <xf numFmtId="0" fontId="29" fillId="0" borderId="36" xfId="0" applyNumberFormat="1" applyFont="1" applyBorder="1" applyAlignment="1">
      <alignment horizontal="center" vertical="center"/>
    </xf>
    <xf numFmtId="0" fontId="29" fillId="0" borderId="32" xfId="0" applyNumberFormat="1" applyFont="1" applyBorder="1" applyAlignment="1">
      <alignment horizontal="center" vertical="center"/>
    </xf>
    <xf numFmtId="49" fontId="31" fillId="2" borderId="32" xfId="0" applyNumberFormat="1" applyFont="1" applyFill="1" applyBorder="1" applyAlignment="1">
      <alignment horizontal="center" vertical="center"/>
    </xf>
    <xf numFmtId="49" fontId="31" fillId="2" borderId="37" xfId="0" applyNumberFormat="1" applyFont="1" applyFill="1" applyBorder="1" applyAlignment="1">
      <alignment horizontal="center" vertical="center"/>
    </xf>
    <xf numFmtId="49" fontId="16" fillId="2" borderId="32" xfId="0" applyNumberFormat="1" applyFont="1" applyFill="1" applyBorder="1" applyAlignment="1">
      <alignment horizontal="center" vertical="center"/>
    </xf>
    <xf numFmtId="49" fontId="16" fillId="2" borderId="37" xfId="0" applyNumberFormat="1" applyFont="1" applyFill="1" applyBorder="1" applyAlignment="1">
      <alignment horizontal="center" vertical="center"/>
    </xf>
    <xf numFmtId="49" fontId="34" fillId="0" borderId="0" xfId="0" applyNumberFormat="1" applyFont="1" applyFill="1" applyBorder="1">
      <alignment vertical="center"/>
    </xf>
    <xf numFmtId="49" fontId="34"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0" fontId="26" fillId="0" borderId="0" xfId="0" applyFont="1" applyProtection="1">
      <alignment vertical="center"/>
      <protection locked="0"/>
    </xf>
    <xf numFmtId="0" fontId="34" fillId="0" borderId="0" xfId="0" applyNumberFormat="1" applyFont="1" applyFill="1" applyBorder="1">
      <alignment vertical="center"/>
    </xf>
    <xf numFmtId="49" fontId="34" fillId="0" borderId="0" xfId="0" applyNumberFormat="1" applyFont="1" applyFill="1" applyBorder="1" applyAlignment="1">
      <alignment vertical="center" wrapText="1"/>
    </xf>
    <xf numFmtId="0" fontId="34" fillId="0" borderId="0" xfId="0" applyFont="1" applyBorder="1">
      <alignment vertical="center"/>
    </xf>
    <xf numFmtId="0" fontId="34" fillId="2" borderId="37" xfId="0" applyFont="1" applyFill="1" applyBorder="1" applyAlignment="1" applyProtection="1">
      <alignment horizontal="center" vertical="center"/>
    </xf>
    <xf numFmtId="0" fontId="34" fillId="0" borderId="0" xfId="0" applyFont="1" applyFill="1" applyBorder="1">
      <alignment vertical="center"/>
    </xf>
    <xf numFmtId="0" fontId="34" fillId="0" borderId="0" xfId="0" applyFont="1" applyFill="1" applyBorder="1" applyAlignment="1">
      <alignment horizontal="center" vertical="center"/>
    </xf>
    <xf numFmtId="0" fontId="42" fillId="0" borderId="0" xfId="0" applyFont="1">
      <alignment vertical="center"/>
    </xf>
    <xf numFmtId="0" fontId="34" fillId="0" borderId="0" xfId="0" applyFont="1" applyAlignment="1">
      <alignment horizontal="center" vertical="center"/>
    </xf>
    <xf numFmtId="0" fontId="10" fillId="0" borderId="0" xfId="0" applyFont="1" applyBorder="1">
      <alignment vertical="center"/>
    </xf>
    <xf numFmtId="0" fontId="10" fillId="5"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35" fillId="0" borderId="0" xfId="0" applyFont="1" applyFill="1" applyAlignment="1">
      <alignment horizontal="center" vertical="center"/>
    </xf>
    <xf numFmtId="0" fontId="34" fillId="2" borderId="30" xfId="0" applyFont="1" applyFill="1" applyBorder="1" applyAlignment="1" applyProtection="1">
      <alignment horizontal="center" vertical="center" wrapText="1"/>
    </xf>
    <xf numFmtId="0" fontId="34" fillId="2" borderId="40" xfId="0" applyFont="1" applyFill="1" applyBorder="1" applyAlignment="1" applyProtection="1">
      <alignment horizontal="center" vertical="center" wrapText="1"/>
    </xf>
    <xf numFmtId="0" fontId="34" fillId="2" borderId="33" xfId="0" applyFont="1" applyFill="1" applyBorder="1" applyAlignment="1" applyProtection="1">
      <alignment horizontal="center" vertical="center" wrapText="1"/>
    </xf>
    <xf numFmtId="0" fontId="26" fillId="11" borderId="0" xfId="0" applyFont="1" applyFill="1" applyBorder="1">
      <alignment vertical="center"/>
    </xf>
    <xf numFmtId="0" fontId="26" fillId="11" borderId="0" xfId="0" applyFont="1" applyFill="1" applyBorder="1" applyAlignment="1">
      <alignment horizontal="center" vertical="center"/>
    </xf>
    <xf numFmtId="0" fontId="26" fillId="11" borderId="0" xfId="0" applyFont="1" applyFill="1">
      <alignment vertical="center"/>
    </xf>
    <xf numFmtId="0" fontId="34" fillId="11" borderId="0" xfId="0" applyFont="1" applyFill="1" applyAlignment="1">
      <alignment vertical="center"/>
    </xf>
    <xf numFmtId="0" fontId="10" fillId="11" borderId="0" xfId="0" applyFont="1" applyFill="1" applyBorder="1">
      <alignment vertical="center"/>
    </xf>
    <xf numFmtId="0" fontId="34" fillId="5" borderId="34" xfId="0" applyFont="1" applyFill="1" applyBorder="1" applyAlignment="1">
      <alignment horizontal="center" vertical="center" wrapText="1"/>
    </xf>
    <xf numFmtId="49" fontId="16" fillId="2" borderId="41" xfId="0" applyNumberFormat="1" applyFont="1" applyFill="1" applyBorder="1" applyAlignment="1">
      <alignment horizontal="center" vertical="center"/>
    </xf>
    <xf numFmtId="0" fontId="30" fillId="0" borderId="40" xfId="0" applyNumberFormat="1" applyFont="1" applyBorder="1" applyAlignment="1">
      <alignment horizontal="center" vertical="center"/>
    </xf>
    <xf numFmtId="0" fontId="30" fillId="0" borderId="41" xfId="0" applyNumberFormat="1" applyFont="1" applyBorder="1" applyAlignment="1">
      <alignment horizontal="center" vertical="center"/>
    </xf>
    <xf numFmtId="0" fontId="30" fillId="0" borderId="36" xfId="0" applyNumberFormat="1" applyFont="1" applyBorder="1" applyAlignment="1">
      <alignment horizontal="center" vertical="center"/>
    </xf>
    <xf numFmtId="0" fontId="30" fillId="0" borderId="32" xfId="0" applyNumberFormat="1" applyFont="1" applyBorder="1" applyAlignment="1">
      <alignment horizontal="center" vertical="center"/>
    </xf>
    <xf numFmtId="49" fontId="34" fillId="11" borderId="0" xfId="0" applyNumberFormat="1" applyFont="1" applyFill="1" applyAlignment="1">
      <alignment horizontal="center" vertical="center"/>
    </xf>
    <xf numFmtId="0" fontId="34" fillId="3" borderId="30" xfId="0" applyFont="1" applyFill="1" applyBorder="1" applyAlignment="1" applyProtection="1">
      <alignment horizontal="center" vertical="center"/>
      <protection locked="0"/>
    </xf>
    <xf numFmtId="0" fontId="34" fillId="0" borderId="0" xfId="0" applyFont="1" applyAlignment="1">
      <alignment horizontal="center" vertical="center"/>
    </xf>
    <xf numFmtId="0" fontId="34" fillId="2" borderId="30" xfId="0" applyFont="1" applyFill="1" applyBorder="1" applyAlignment="1" applyProtection="1">
      <alignment horizontal="center" vertical="center"/>
    </xf>
    <xf numFmtId="0" fontId="34" fillId="2" borderId="32" xfId="0" applyFont="1" applyFill="1" applyBorder="1" applyAlignment="1" applyProtection="1">
      <alignment horizontal="center" vertical="center"/>
    </xf>
    <xf numFmtId="0" fontId="10" fillId="11" borderId="0" xfId="0" applyFont="1" applyFill="1">
      <alignment vertical="center"/>
    </xf>
    <xf numFmtId="0" fontId="34" fillId="5" borderId="50" xfId="0" applyFont="1" applyFill="1" applyBorder="1" applyAlignment="1">
      <alignment horizontal="center" vertical="center" wrapText="1"/>
    </xf>
    <xf numFmtId="0" fontId="34" fillId="15" borderId="50" xfId="0" applyFont="1" applyFill="1" applyBorder="1" applyAlignment="1">
      <alignment horizontal="center" vertical="center" wrapText="1"/>
    </xf>
    <xf numFmtId="0" fontId="29" fillId="0" borderId="53" xfId="0" applyNumberFormat="1" applyFont="1" applyBorder="1" applyAlignment="1">
      <alignment horizontal="center" vertical="center"/>
    </xf>
    <xf numFmtId="0" fontId="34" fillId="0" borderId="53" xfId="0" applyFont="1" applyBorder="1">
      <alignment vertical="center"/>
    </xf>
    <xf numFmtId="0" fontId="29"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49" fontId="34" fillId="8" borderId="21" xfId="0" applyNumberFormat="1" applyFont="1" applyFill="1" applyBorder="1">
      <alignment vertical="center"/>
    </xf>
    <xf numFmtId="0" fontId="34" fillId="3" borderId="30" xfId="0" applyFont="1" applyFill="1" applyBorder="1" applyAlignment="1" applyProtection="1">
      <alignment horizontal="center" vertical="center" wrapText="1"/>
      <protection locked="0"/>
    </xf>
    <xf numFmtId="0" fontId="34" fillId="3" borderId="35" xfId="0" applyFont="1" applyFill="1" applyBorder="1" applyAlignment="1" applyProtection="1">
      <alignment horizontal="center" vertical="center" wrapText="1"/>
      <protection locked="0"/>
    </xf>
    <xf numFmtId="0" fontId="10" fillId="11" borderId="0" xfId="0" applyFont="1" applyFill="1" applyBorder="1" applyAlignment="1">
      <alignment vertical="center"/>
    </xf>
    <xf numFmtId="0" fontId="40" fillId="5" borderId="35" xfId="0" applyFont="1" applyFill="1" applyBorder="1" applyAlignment="1">
      <alignment horizontal="center" vertical="center" shrinkToFit="1"/>
    </xf>
    <xf numFmtId="0" fontId="40" fillId="15" borderId="35" xfId="0" applyFont="1" applyFill="1" applyBorder="1" applyAlignment="1">
      <alignment horizontal="center" vertical="center" shrinkToFit="1"/>
    </xf>
    <xf numFmtId="0" fontId="34" fillId="5" borderId="35" xfId="0" applyFont="1" applyFill="1" applyBorder="1" applyAlignment="1">
      <alignment horizontal="center" vertical="center" shrinkToFit="1"/>
    </xf>
    <xf numFmtId="0" fontId="34" fillId="15" borderId="35" xfId="0" applyFont="1" applyFill="1" applyBorder="1" applyAlignment="1">
      <alignment horizontal="center" vertical="center" shrinkToFit="1"/>
    </xf>
    <xf numFmtId="0" fontId="34" fillId="15" borderId="50" xfId="0" applyFont="1" applyFill="1" applyBorder="1" applyAlignment="1">
      <alignment horizontal="center" vertical="center" shrinkToFit="1"/>
    </xf>
    <xf numFmtId="0" fontId="34" fillId="5" borderId="50" xfId="0" applyFont="1" applyFill="1" applyBorder="1" applyAlignment="1">
      <alignment horizontal="center" vertical="center" shrinkToFit="1"/>
    </xf>
    <xf numFmtId="0" fontId="34" fillId="6" borderId="33" xfId="0" applyFont="1" applyFill="1" applyBorder="1" applyAlignment="1">
      <alignment horizontal="center" vertical="center" shrinkToFit="1"/>
    </xf>
    <xf numFmtId="0" fontId="10" fillId="0" borderId="0" xfId="0" applyFont="1" applyAlignment="1">
      <alignment vertical="center"/>
    </xf>
    <xf numFmtId="0" fontId="21" fillId="0" borderId="0" xfId="0" applyFont="1" applyFill="1" applyBorder="1" applyAlignment="1">
      <alignment vertical="top" wrapText="1"/>
    </xf>
    <xf numFmtId="0" fontId="34" fillId="3" borderId="30" xfId="0" applyFont="1" applyFill="1" applyBorder="1" applyAlignment="1" applyProtection="1">
      <alignment horizontal="center" vertical="center" wrapText="1"/>
      <protection locked="0"/>
    </xf>
    <xf numFmtId="0" fontId="34" fillId="2" borderId="30" xfId="0" applyFont="1" applyFill="1" applyBorder="1" applyAlignment="1" applyProtection="1">
      <alignment horizontal="center" vertical="center"/>
    </xf>
    <xf numFmtId="0" fontId="34" fillId="7" borderId="35" xfId="0" applyFont="1" applyFill="1" applyBorder="1" applyAlignment="1">
      <alignment horizontal="center" vertical="center"/>
    </xf>
    <xf numFmtId="0" fontId="34" fillId="0" borderId="0" xfId="0" applyFont="1" applyBorder="1" applyAlignment="1">
      <alignment horizontal="center" vertical="center"/>
    </xf>
    <xf numFmtId="0" fontId="34" fillId="3" borderId="35" xfId="0" applyFont="1" applyFill="1" applyBorder="1" applyProtection="1">
      <alignment vertical="center"/>
      <protection locked="0"/>
    </xf>
    <xf numFmtId="0" fontId="34" fillId="2" borderId="35" xfId="0" applyFont="1" applyFill="1" applyBorder="1" applyAlignment="1" applyProtection="1">
      <alignment horizontal="center" vertical="center" wrapText="1"/>
    </xf>
    <xf numFmtId="0" fontId="34" fillId="3" borderId="32" xfId="0" applyFont="1" applyFill="1" applyBorder="1" applyProtection="1">
      <alignment vertical="center"/>
      <protection locked="0"/>
    </xf>
    <xf numFmtId="0" fontId="34" fillId="3" borderId="32" xfId="0" applyFont="1" applyFill="1" applyBorder="1" applyAlignment="1" applyProtection="1">
      <alignment horizontal="center" vertical="center"/>
      <protection locked="0"/>
    </xf>
    <xf numFmtId="0" fontId="34" fillId="7" borderId="30" xfId="0" applyFont="1" applyFill="1" applyBorder="1">
      <alignment vertical="center"/>
    </xf>
    <xf numFmtId="0" fontId="34" fillId="7" borderId="30" xfId="0" applyFont="1" applyFill="1" applyBorder="1" applyAlignment="1">
      <alignment horizontal="center" vertical="center"/>
    </xf>
    <xf numFmtId="0" fontId="34" fillId="7" borderId="30" xfId="0" applyFont="1" applyFill="1" applyBorder="1" applyAlignment="1" applyProtection="1">
      <alignment horizontal="center" vertical="center"/>
    </xf>
    <xf numFmtId="0" fontId="34" fillId="7" borderId="40" xfId="0" applyFont="1" applyFill="1" applyBorder="1" applyAlignment="1" applyProtection="1">
      <alignment horizontal="center" vertical="center"/>
    </xf>
    <xf numFmtId="0" fontId="43" fillId="0" borderId="0" xfId="0" applyFont="1">
      <alignment vertical="center"/>
    </xf>
    <xf numFmtId="0" fontId="43" fillId="0" borderId="0" xfId="0" applyNumberFormat="1" applyFont="1" applyFill="1" applyAlignment="1">
      <alignment vertical="center" wrapText="1" shrinkToFit="1"/>
    </xf>
    <xf numFmtId="0" fontId="46" fillId="0" borderId="0" xfId="0" applyFont="1">
      <alignment vertical="center"/>
    </xf>
    <xf numFmtId="0" fontId="13" fillId="4" borderId="0" xfId="0" applyFont="1" applyFill="1" applyAlignment="1">
      <alignment horizontal="left" vertical="center"/>
    </xf>
    <xf numFmtId="0" fontId="3" fillId="10" borderId="0" xfId="0" applyFont="1" applyFill="1" applyAlignment="1">
      <alignment horizontal="left" vertical="center"/>
    </xf>
    <xf numFmtId="0" fontId="3" fillId="14" borderId="44" xfId="0" applyFont="1" applyFill="1" applyBorder="1" applyAlignment="1">
      <alignment vertical="top" wrapText="1"/>
    </xf>
    <xf numFmtId="0" fontId="3" fillId="14" borderId="43" xfId="0" applyFont="1" applyFill="1" applyBorder="1" applyAlignment="1">
      <alignment vertical="top" wrapText="1"/>
    </xf>
    <xf numFmtId="0" fontId="3" fillId="14" borderId="45" xfId="0" applyFont="1" applyFill="1" applyBorder="1" applyAlignment="1">
      <alignment vertical="top" wrapText="1"/>
    </xf>
    <xf numFmtId="0" fontId="3" fillId="14" borderId="29" xfId="0" applyFont="1" applyFill="1" applyBorder="1" applyAlignment="1">
      <alignment vertical="top" wrapText="1"/>
    </xf>
    <xf numFmtId="0" fontId="3" fillId="14" borderId="0" xfId="0" applyFont="1" applyFill="1" applyBorder="1" applyAlignment="1">
      <alignment vertical="top" wrapText="1"/>
    </xf>
    <xf numFmtId="0" fontId="3" fillId="14" borderId="46" xfId="0" applyFont="1" applyFill="1" applyBorder="1" applyAlignment="1">
      <alignment vertical="top" wrapText="1"/>
    </xf>
    <xf numFmtId="0" fontId="3" fillId="14" borderId="47" xfId="0" applyFont="1" applyFill="1" applyBorder="1" applyAlignment="1">
      <alignment vertical="top" wrapText="1"/>
    </xf>
    <xf numFmtId="0" fontId="3" fillId="14" borderId="48" xfId="0" applyFont="1" applyFill="1" applyBorder="1" applyAlignment="1">
      <alignment vertical="top" wrapText="1"/>
    </xf>
    <xf numFmtId="0" fontId="3" fillId="14" borderId="11" xfId="0" applyFont="1" applyFill="1" applyBorder="1" applyAlignment="1">
      <alignment vertical="top" wrapText="1"/>
    </xf>
    <xf numFmtId="0" fontId="34" fillId="3" borderId="42" xfId="0" applyFont="1" applyFill="1" applyBorder="1" applyAlignment="1" applyProtection="1">
      <alignment horizontal="center" vertical="center"/>
      <protection locked="0"/>
    </xf>
    <xf numFmtId="0" fontId="34" fillId="3" borderId="61"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4" fillId="3" borderId="60" xfId="0" applyFont="1" applyFill="1" applyBorder="1" applyAlignment="1" applyProtection="1">
      <alignment horizontal="center" vertical="center"/>
      <protection locked="0"/>
    </xf>
    <xf numFmtId="0" fontId="34" fillId="7" borderId="35" xfId="0" applyFont="1" applyFill="1" applyBorder="1" applyAlignment="1">
      <alignment horizontal="center" vertical="center"/>
    </xf>
    <xf numFmtId="0" fontId="34" fillId="7" borderId="30" xfId="0" applyFont="1" applyFill="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0" borderId="35" xfId="0" applyFont="1" applyBorder="1" applyAlignment="1">
      <alignment horizontal="center" vertical="center"/>
    </xf>
    <xf numFmtId="0" fontId="34" fillId="0" borderId="33" xfId="0" applyFont="1" applyBorder="1" applyAlignment="1">
      <alignment horizontal="center" vertical="center"/>
    </xf>
    <xf numFmtId="49" fontId="34" fillId="3" borderId="53" xfId="0" applyNumberFormat="1" applyFont="1" applyFill="1" applyBorder="1" applyAlignment="1" applyProtection="1">
      <alignment horizontal="center" vertical="center"/>
      <protection locked="0"/>
    </xf>
    <xf numFmtId="49" fontId="34" fillId="3" borderId="54" xfId="0" applyNumberFormat="1" applyFont="1" applyFill="1" applyBorder="1" applyAlignment="1" applyProtection="1">
      <alignment horizontal="center" vertical="center"/>
      <protection locked="0"/>
    </xf>
    <xf numFmtId="0" fontId="34" fillId="0" borderId="41" xfId="0" applyFont="1" applyBorder="1" applyAlignment="1">
      <alignment horizontal="center" vertical="center"/>
    </xf>
    <xf numFmtId="0" fontId="34" fillId="3" borderId="30" xfId="0" applyFont="1" applyFill="1" applyBorder="1" applyAlignment="1" applyProtection="1">
      <alignment horizontal="center" vertical="center" wrapText="1"/>
      <protection locked="0"/>
    </xf>
    <xf numFmtId="0" fontId="34" fillId="2" borderId="30" xfId="0" applyFont="1" applyFill="1" applyBorder="1" applyAlignment="1" applyProtection="1">
      <alignment horizontal="center" vertical="center"/>
    </xf>
    <xf numFmtId="0" fontId="11" fillId="0" borderId="49" xfId="0" applyFont="1" applyFill="1" applyBorder="1" applyAlignment="1">
      <alignment horizontal="center" vertical="center"/>
    </xf>
    <xf numFmtId="0" fontId="16" fillId="0" borderId="49" xfId="0" applyFont="1" applyFill="1" applyBorder="1" applyAlignment="1">
      <alignment horizontal="center" vertical="center"/>
    </xf>
    <xf numFmtId="0" fontId="34" fillId="0" borderId="5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xf>
    <xf numFmtId="0" fontId="34" fillId="0" borderId="0" xfId="0" applyFont="1" applyAlignment="1">
      <alignment horizontal="center" vertical="center"/>
    </xf>
    <xf numFmtId="49" fontId="34" fillId="3" borderId="32" xfId="0" applyNumberFormat="1" applyFont="1" applyFill="1" applyBorder="1" applyAlignment="1" applyProtection="1">
      <alignment horizontal="left" vertical="center"/>
      <protection locked="0"/>
    </xf>
    <xf numFmtId="49" fontId="34" fillId="3" borderId="37" xfId="0" applyNumberFormat="1" applyFont="1" applyFill="1" applyBorder="1" applyAlignment="1" applyProtection="1">
      <alignment horizontal="left" vertical="center"/>
      <protection locked="0"/>
    </xf>
    <xf numFmtId="0" fontId="34" fillId="0" borderId="52"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xf>
    <xf numFmtId="0" fontId="34" fillId="0" borderId="16" xfId="0" applyFont="1" applyFill="1" applyBorder="1" applyAlignment="1">
      <alignment horizontal="center" vertical="center"/>
    </xf>
    <xf numFmtId="0" fontId="34" fillId="3" borderId="30" xfId="0" applyFont="1" applyFill="1" applyBorder="1" applyAlignment="1" applyProtection="1">
      <alignment horizontal="center" vertical="center"/>
      <protection locked="0"/>
    </xf>
    <xf numFmtId="49" fontId="34" fillId="3" borderId="53" xfId="0" applyNumberFormat="1" applyFont="1" applyFill="1" applyBorder="1" applyAlignment="1" applyProtection="1">
      <alignment horizontal="left" vertical="center"/>
      <protection locked="0"/>
    </xf>
    <xf numFmtId="49" fontId="34" fillId="3" borderId="54" xfId="0" applyNumberFormat="1" applyFont="1" applyFill="1" applyBorder="1" applyAlignment="1" applyProtection="1">
      <alignment horizontal="left" vertical="center"/>
      <protection locked="0"/>
    </xf>
    <xf numFmtId="0" fontId="34" fillId="11" borderId="53" xfId="0" applyNumberFormat="1" applyFont="1" applyFill="1" applyBorder="1" applyAlignment="1" applyProtection="1">
      <alignment horizontal="center" vertical="center"/>
      <protection locked="0"/>
    </xf>
    <xf numFmtId="0" fontId="34" fillId="11" borderId="54" xfId="0" applyNumberFormat="1" applyFont="1" applyFill="1" applyBorder="1" applyAlignment="1" applyProtection="1">
      <alignment horizontal="center" vertical="center"/>
      <protection locked="0"/>
    </xf>
    <xf numFmtId="0" fontId="24" fillId="0" borderId="34" xfId="0" applyFont="1" applyBorder="1" applyAlignment="1">
      <alignment horizontal="center" vertical="center" wrapText="1"/>
    </xf>
    <xf numFmtId="0" fontId="24" fillId="0" borderId="33" xfId="0" applyFont="1" applyBorder="1" applyAlignment="1">
      <alignment horizontal="center" vertical="center"/>
    </xf>
    <xf numFmtId="0" fontId="34" fillId="0" borderId="35" xfId="0" applyFont="1" applyBorder="1" applyAlignment="1">
      <alignment horizontal="center" vertical="center" wrapText="1"/>
    </xf>
    <xf numFmtId="0" fontId="34" fillId="0" borderId="32" xfId="0" applyFont="1" applyBorder="1" applyAlignment="1">
      <alignment horizontal="center" vertical="center"/>
    </xf>
    <xf numFmtId="0" fontId="34" fillId="7" borderId="34" xfId="0" applyFont="1" applyFill="1" applyBorder="1" applyAlignment="1">
      <alignment horizontal="center" vertical="center"/>
    </xf>
    <xf numFmtId="0" fontId="34" fillId="7" borderId="41" xfId="0" applyFont="1" applyFill="1" applyBorder="1" applyAlignment="1">
      <alignment horizontal="center" vertical="center"/>
    </xf>
    <xf numFmtId="0" fontId="34" fillId="0" borderId="34" xfId="0" applyFont="1" applyBorder="1" applyAlignment="1">
      <alignment horizontal="center" vertical="center"/>
    </xf>
    <xf numFmtId="0" fontId="34" fillId="0" borderId="36" xfId="0" applyFont="1" applyBorder="1" applyAlignment="1">
      <alignment horizontal="center" vertical="center"/>
    </xf>
    <xf numFmtId="49" fontId="34" fillId="0" borderId="55" xfId="0" applyNumberFormat="1" applyFont="1" applyFill="1" applyBorder="1" applyAlignment="1" applyProtection="1">
      <alignment horizontal="center" vertical="center"/>
    </xf>
    <xf numFmtId="49" fontId="34" fillId="0" borderId="56" xfId="0" applyNumberFormat="1" applyFont="1" applyFill="1" applyBorder="1" applyAlignment="1" applyProtection="1">
      <alignment horizontal="center" vertical="center"/>
    </xf>
    <xf numFmtId="0" fontId="34" fillId="0" borderId="41" xfId="0" applyFont="1" applyBorder="1" applyAlignment="1">
      <alignment horizontal="center" vertical="center" wrapText="1"/>
    </xf>
    <xf numFmtId="0" fontId="34" fillId="0" borderId="32" xfId="0" applyFont="1" applyFill="1" applyBorder="1" applyAlignment="1">
      <alignment horizontal="center" vertical="center" wrapText="1"/>
    </xf>
    <xf numFmtId="0" fontId="34" fillId="0" borderId="32" xfId="0" applyFont="1" applyFill="1" applyBorder="1" applyAlignment="1">
      <alignment horizontal="center" vertical="center"/>
    </xf>
    <xf numFmtId="0" fontId="34" fillId="0" borderId="37" xfId="0" applyFont="1" applyFill="1" applyBorder="1" applyAlignment="1">
      <alignment horizontal="center" vertical="center"/>
    </xf>
    <xf numFmtId="49" fontId="34" fillId="3" borderId="57" xfId="0" applyNumberFormat="1" applyFont="1" applyFill="1" applyBorder="1" applyAlignment="1" applyProtection="1">
      <alignment horizontal="left" vertical="center"/>
      <protection locked="0"/>
    </xf>
    <xf numFmtId="49" fontId="34" fillId="3" borderId="58" xfId="0" applyNumberFormat="1" applyFont="1" applyFill="1" applyBorder="1" applyAlignment="1" applyProtection="1">
      <alignment horizontal="left" vertical="center"/>
      <protection locked="0"/>
    </xf>
    <xf numFmtId="49" fontId="34" fillId="3" borderId="59" xfId="0" applyNumberFormat="1" applyFont="1" applyFill="1" applyBorder="1" applyAlignment="1" applyProtection="1">
      <alignment horizontal="left" vertical="center"/>
      <protection locked="0"/>
    </xf>
    <xf numFmtId="49" fontId="34" fillId="3" borderId="59" xfId="0" applyNumberFormat="1" applyFont="1" applyFill="1" applyBorder="1" applyAlignment="1" applyProtection="1">
      <alignment horizontal="center" vertical="center"/>
      <protection locked="0"/>
    </xf>
    <xf numFmtId="0" fontId="34" fillId="3" borderId="35" xfId="0" applyFont="1" applyFill="1" applyBorder="1" applyAlignment="1" applyProtection="1">
      <alignment horizontal="center" vertical="center" wrapText="1"/>
      <protection locked="0"/>
    </xf>
    <xf numFmtId="0" fontId="34" fillId="2" borderId="35"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protection locked="0"/>
    </xf>
    <xf numFmtId="0" fontId="34" fillId="2" borderId="32" xfId="0" applyFont="1" applyFill="1" applyBorder="1" applyAlignment="1" applyProtection="1">
      <alignment horizontal="center" vertical="center"/>
    </xf>
    <xf numFmtId="0" fontId="5" fillId="14" borderId="44" xfId="0" applyFont="1" applyFill="1" applyBorder="1" applyAlignment="1">
      <alignment horizontal="left" vertical="top" wrapText="1"/>
    </xf>
    <xf numFmtId="0" fontId="5" fillId="14" borderId="43" xfId="0" applyFont="1" applyFill="1" applyBorder="1" applyAlignment="1">
      <alignment horizontal="left" vertical="top" wrapText="1"/>
    </xf>
    <xf numFmtId="0" fontId="5" fillId="14" borderId="45" xfId="0" applyFont="1" applyFill="1" applyBorder="1" applyAlignment="1">
      <alignment horizontal="left" vertical="top" wrapText="1"/>
    </xf>
    <xf numFmtId="0" fontId="5" fillId="14" borderId="29" xfId="0" applyFont="1" applyFill="1" applyBorder="1" applyAlignment="1">
      <alignment horizontal="left" vertical="top" wrapText="1"/>
    </xf>
    <xf numFmtId="0" fontId="5" fillId="14" borderId="0" xfId="0" applyFont="1" applyFill="1" applyBorder="1" applyAlignment="1">
      <alignment horizontal="left" vertical="top" wrapText="1"/>
    </xf>
    <xf numFmtId="0" fontId="5" fillId="14" borderId="46" xfId="0" applyFont="1" applyFill="1" applyBorder="1" applyAlignment="1">
      <alignment horizontal="left" vertical="top" wrapText="1"/>
    </xf>
    <xf numFmtId="0" fontId="5" fillId="14" borderId="47" xfId="0" applyFont="1" applyFill="1" applyBorder="1" applyAlignment="1">
      <alignment horizontal="left" vertical="top" wrapText="1"/>
    </xf>
    <xf numFmtId="0" fontId="5" fillId="14" borderId="48" xfId="0" applyFont="1" applyFill="1" applyBorder="1" applyAlignment="1">
      <alignment horizontal="left" vertical="top" wrapText="1"/>
    </xf>
    <xf numFmtId="0" fontId="5" fillId="14" borderId="11" xfId="0" applyFont="1" applyFill="1" applyBorder="1" applyAlignment="1">
      <alignment horizontal="left" vertical="top" wrapText="1"/>
    </xf>
  </cellXfs>
  <cellStyles count="2">
    <cellStyle name="標準" xfId="0" builtinId="0"/>
    <cellStyle name="標準 2" xfId="1" xr:uid="{00000000-0005-0000-0000-000001000000}"/>
  </cellStyles>
  <dxfs count="545">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fgColor rgb="FFCC0000"/>
          <bgColor rgb="FFFF0000"/>
        </patternFill>
      </fill>
    </dxf>
    <dxf>
      <fill>
        <patternFill>
          <fgColor rgb="FFCC0000"/>
          <bgColor rgb="FFFF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CCFFFF"/>
        </patternFill>
      </fill>
    </dxf>
    <dxf>
      <fill>
        <patternFill>
          <bgColor rgb="FFFF99CC"/>
        </patternFill>
      </fill>
    </dxf>
    <dxf>
      <fill>
        <patternFill>
          <bgColor indexed="41"/>
        </patternFill>
      </fill>
    </dxf>
    <dxf>
      <fill>
        <patternFill>
          <bgColor indexed="45"/>
        </patternFill>
      </fill>
    </dxf>
    <dxf>
      <fill>
        <patternFill>
          <bgColor indexed="10"/>
        </patternFill>
      </fill>
    </dxf>
    <dxf>
      <font>
        <b/>
        <i val="0"/>
        <condense val="0"/>
        <extend val="0"/>
        <color indexed="9"/>
      </font>
      <fill>
        <patternFill>
          <bgColor indexed="10"/>
        </patternFill>
      </fill>
    </dxf>
    <dxf>
      <fill>
        <patternFill>
          <bgColor rgb="FFFF0000"/>
        </patternFill>
      </fill>
    </dxf>
    <dxf>
      <fill>
        <patternFill>
          <bgColor rgb="FFFF0000"/>
        </patternFill>
      </fill>
    </dxf>
    <dxf>
      <fill>
        <patternFill>
          <bgColor indexed="41"/>
        </patternFill>
      </fill>
    </dxf>
    <dxf>
      <fill>
        <patternFill>
          <bgColor indexed="45"/>
        </patternFill>
      </fill>
    </dxf>
    <dxf>
      <fill>
        <patternFill>
          <bgColor rgb="FFFF0000"/>
        </patternFill>
      </fill>
    </dxf>
    <dxf>
      <fill>
        <patternFill>
          <bgColor rgb="FFCCFFFF"/>
        </patternFill>
      </fill>
    </dxf>
    <dxf>
      <fill>
        <patternFill>
          <bgColor rgb="FFFF99CC"/>
        </patternFill>
      </fill>
    </dxf>
    <dxf>
      <fill>
        <patternFill>
          <bgColor indexed="45"/>
        </patternFill>
      </fill>
    </dxf>
    <dxf>
      <fill>
        <patternFill>
          <bgColor indexed="41"/>
        </patternFill>
      </fill>
    </dxf>
    <dxf>
      <font>
        <condense val="0"/>
        <extend val="0"/>
        <color auto="1"/>
      </font>
      <fill>
        <patternFill>
          <bgColor indexed="45"/>
        </patternFill>
      </fill>
    </dxf>
    <dxf>
      <font>
        <condense val="0"/>
        <extend val="0"/>
        <color auto="1"/>
      </font>
      <fill>
        <patternFill>
          <bgColor indexed="41"/>
        </patternFill>
      </fill>
    </dxf>
    <dxf>
      <fill>
        <patternFill>
          <bgColor indexed="41"/>
        </patternFill>
      </fill>
    </dxf>
    <dxf>
      <fill>
        <patternFill>
          <bgColor indexed="45"/>
        </patternFill>
      </fill>
    </dxf>
    <dxf>
      <fill>
        <patternFill>
          <bgColor rgb="FFCCFFFF"/>
        </patternFill>
      </fill>
    </dxf>
    <dxf>
      <fill>
        <patternFill>
          <bgColor rgb="FFFF99CC"/>
        </patternFill>
      </fill>
    </dxf>
    <dxf>
      <font>
        <condense val="0"/>
        <extend val="0"/>
        <color auto="1"/>
      </font>
      <fill>
        <patternFill>
          <bgColor indexed="45"/>
        </patternFill>
      </fill>
    </dxf>
    <dxf>
      <font>
        <condense val="0"/>
        <extend val="0"/>
        <color auto="1"/>
      </font>
      <fill>
        <patternFill>
          <bgColor indexed="4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indexed="10"/>
        </patternFill>
      </fill>
    </dxf>
    <dxf>
      <fill>
        <patternFill>
          <bgColor indexed="10"/>
        </patternFill>
      </fill>
    </dxf>
    <dxf>
      <font>
        <b/>
        <i val="0"/>
        <condense val="0"/>
        <extend val="0"/>
        <color indexed="9"/>
      </font>
      <fill>
        <patternFill>
          <bgColor indexed="10"/>
        </patternFill>
      </fill>
    </dxf>
    <dxf>
      <fill>
        <patternFill>
          <bgColor rgb="FFCCFFFF"/>
        </patternFill>
      </fill>
    </dxf>
    <dxf>
      <fill>
        <patternFill>
          <bgColor rgb="FFFF99CC"/>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ont>
        <b/>
        <i val="0"/>
        <condense val="0"/>
        <extend val="0"/>
        <color indexed="9"/>
      </font>
      <fill>
        <patternFill>
          <bgColor indexed="10"/>
        </patternFill>
      </fill>
    </dxf>
    <dxf>
      <fill>
        <patternFill>
          <bgColor indexed="45"/>
        </patternFill>
      </fill>
    </dxf>
    <dxf>
      <fill>
        <patternFill>
          <bgColor indexed="41"/>
        </patternFill>
      </fill>
    </dxf>
  </dxfs>
  <tableStyles count="0" defaultTableStyle="TableStyleMedium9" defaultPivotStyle="PivotStyleLight16"/>
  <colors>
    <mruColors>
      <color rgb="FFFF99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ouichi%20Aoyama/Documents/&#38263;&#37326;&#38520;&#19978;&#31478;&#25216;&#21332;&#20250;/&#20013;&#20449;&#22320;&#21306;&#38520;&#19978;&#31478;&#25216;&#21332;&#20250;/&#20013;&#20449;&#36984;&#25163;&#27177;/2014/14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個人種目申込一覧表"/>
      <sheetName val="リレー申込票"/>
      <sheetName val="団体略称一覧"/>
    </sheetNames>
    <sheetDataSet>
      <sheetData sheetId="0"/>
      <sheetData sheetId="1">
        <row r="20">
          <cell r="U20" t="str">
            <v>一･高男子</v>
          </cell>
          <cell r="V20" t="str">
            <v>一･高女子</v>
          </cell>
          <cell r="W20" t="str">
            <v>中学男子</v>
          </cell>
          <cell r="X20" t="str">
            <v>中学女子</v>
          </cell>
        </row>
      </sheetData>
      <sheetData sheetId="2">
        <row r="15">
          <cell r="T15" t="str">
            <v>一･高男子</v>
          </cell>
          <cell r="U15" t="str">
            <v>一･高女子</v>
          </cell>
          <cell r="V15" t="str">
            <v>中学男子</v>
          </cell>
          <cell r="W15" t="str">
            <v>中学女子</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V78"/>
  <sheetViews>
    <sheetView showGridLines="0" tabSelected="1" zoomScale="150" zoomScaleNormal="150" workbookViewId="0">
      <selection activeCell="D49" sqref="D49"/>
    </sheetView>
  </sheetViews>
  <sheetFormatPr defaultRowHeight="15.75" x14ac:dyDescent="0.15"/>
  <cols>
    <col min="1" max="1" width="3.875" style="55" customWidth="1"/>
    <col min="2" max="3" width="4.375" style="55" customWidth="1"/>
    <col min="4" max="4" width="97.75" style="55" customWidth="1"/>
    <col min="5" max="6" width="4.375" style="55" customWidth="1"/>
    <col min="7" max="7" width="3" style="1" customWidth="1"/>
    <col min="8" max="16384" width="9" style="1"/>
  </cols>
  <sheetData>
    <row r="1" spans="1:6" ht="21" x14ac:dyDescent="0.15">
      <c r="B1" s="210" t="s">
        <v>75</v>
      </c>
      <c r="C1" s="210"/>
      <c r="D1" s="210"/>
      <c r="E1" s="210"/>
      <c r="F1" s="56"/>
    </row>
    <row r="2" spans="1:6" ht="24" x14ac:dyDescent="0.15">
      <c r="B2" s="57"/>
      <c r="C2" s="57"/>
      <c r="D2" s="58" t="s">
        <v>66</v>
      </c>
      <c r="E2" s="57"/>
      <c r="F2" s="57"/>
    </row>
    <row r="3" spans="1:6" s="43" customFormat="1" ht="24" x14ac:dyDescent="0.15">
      <c r="A3" s="59"/>
      <c r="B3" s="57"/>
      <c r="C3" s="57"/>
      <c r="D3" s="58" t="s">
        <v>76</v>
      </c>
      <c r="E3" s="57"/>
      <c r="F3" s="57"/>
    </row>
    <row r="4" spans="1:6" s="43" customFormat="1" ht="24" x14ac:dyDescent="0.15">
      <c r="A4" s="59"/>
      <c r="B4" s="57"/>
      <c r="C4" s="57"/>
      <c r="D4" s="58" t="s">
        <v>67</v>
      </c>
      <c r="E4" s="57"/>
      <c r="F4" s="57"/>
    </row>
    <row r="5" spans="1:6" s="43" customFormat="1" ht="24" x14ac:dyDescent="0.15">
      <c r="A5" s="59"/>
      <c r="B5" s="57"/>
      <c r="C5" s="57"/>
      <c r="D5" s="58" t="s">
        <v>126</v>
      </c>
      <c r="E5" s="57"/>
      <c r="F5" s="57"/>
    </row>
    <row r="6" spans="1:6" s="43" customFormat="1" ht="8.25" customHeight="1" x14ac:dyDescent="0.15">
      <c r="A6" s="59"/>
      <c r="B6" s="57"/>
      <c r="C6" s="57"/>
      <c r="D6" s="154"/>
      <c r="E6" s="57"/>
      <c r="F6" s="57"/>
    </row>
    <row r="7" spans="1:6" x14ac:dyDescent="0.15">
      <c r="C7" s="211" t="s">
        <v>77</v>
      </c>
      <c r="D7" s="211"/>
      <c r="E7" s="211"/>
      <c r="F7" s="60"/>
    </row>
    <row r="8" spans="1:6" x14ac:dyDescent="0.15">
      <c r="D8" s="55" t="s">
        <v>36</v>
      </c>
    </row>
    <row r="9" spans="1:6" x14ac:dyDescent="0.15">
      <c r="D9" s="55" t="s">
        <v>37</v>
      </c>
    </row>
    <row r="10" spans="1:6" x14ac:dyDescent="0.15">
      <c r="D10" s="55" t="s">
        <v>38</v>
      </c>
    </row>
    <row r="11" spans="1:6" x14ac:dyDescent="0.15">
      <c r="C11" s="211" t="s">
        <v>78</v>
      </c>
      <c r="D11" s="211"/>
      <c r="E11" s="211"/>
      <c r="F11" s="60"/>
    </row>
    <row r="12" spans="1:6" s="43" customFormat="1" x14ac:dyDescent="0.15">
      <c r="A12" s="59"/>
      <c r="B12" s="59"/>
      <c r="C12" s="57"/>
      <c r="D12" s="61" t="s">
        <v>79</v>
      </c>
      <c r="E12" s="57"/>
      <c r="F12" s="60"/>
    </row>
    <row r="13" spans="1:6" x14ac:dyDescent="0.15">
      <c r="D13" s="55" t="s">
        <v>80</v>
      </c>
    </row>
    <row r="14" spans="1:6" x14ac:dyDescent="0.15">
      <c r="D14" s="47" t="s">
        <v>81</v>
      </c>
    </row>
    <row r="15" spans="1:6" s="47" customFormat="1" x14ac:dyDescent="0.15">
      <c r="D15" s="47" t="s">
        <v>82</v>
      </c>
    </row>
    <row r="16" spans="1:6" x14ac:dyDescent="0.15">
      <c r="D16" s="55" t="s">
        <v>83</v>
      </c>
    </row>
    <row r="17" spans="3:4" s="47" customFormat="1" x14ac:dyDescent="0.15"/>
    <row r="18" spans="3:4" s="47" customFormat="1" x14ac:dyDescent="0.15">
      <c r="C18" s="62" t="s">
        <v>84</v>
      </c>
    </row>
    <row r="19" spans="3:4" x14ac:dyDescent="0.15">
      <c r="D19" s="149" t="s">
        <v>127</v>
      </c>
    </row>
    <row r="20" spans="3:4" x14ac:dyDescent="0.15">
      <c r="D20" s="149" t="s">
        <v>128</v>
      </c>
    </row>
    <row r="21" spans="3:4" x14ac:dyDescent="0.15">
      <c r="D21" s="63"/>
    </row>
    <row r="22" spans="3:4" s="47" customFormat="1" x14ac:dyDescent="0.15">
      <c r="C22" s="62" t="s">
        <v>85</v>
      </c>
    </row>
    <row r="23" spans="3:4" x14ac:dyDescent="0.15">
      <c r="D23" s="47" t="s">
        <v>133</v>
      </c>
    </row>
    <row r="24" spans="3:4" x14ac:dyDescent="0.15">
      <c r="D24" s="149" t="s">
        <v>100</v>
      </c>
    </row>
    <row r="25" spans="3:4" x14ac:dyDescent="0.15">
      <c r="D25" s="47" t="s">
        <v>92</v>
      </c>
    </row>
    <row r="26" spans="3:4" x14ac:dyDescent="0.15">
      <c r="D26" s="47" t="s">
        <v>93</v>
      </c>
    </row>
    <row r="27" spans="3:4" x14ac:dyDescent="0.15">
      <c r="D27" s="47" t="s">
        <v>86</v>
      </c>
    </row>
    <row r="28" spans="3:4" s="47" customFormat="1" x14ac:dyDescent="0.15">
      <c r="D28" s="47" t="s">
        <v>94</v>
      </c>
    </row>
    <row r="29" spans="3:4" x14ac:dyDescent="0.15">
      <c r="D29" s="149" t="s">
        <v>153</v>
      </c>
    </row>
    <row r="30" spans="3:4" x14ac:dyDescent="0.15">
      <c r="D30" s="63" t="s">
        <v>102</v>
      </c>
    </row>
    <row r="31" spans="3:4" x14ac:dyDescent="0.15">
      <c r="D31" s="149" t="s">
        <v>117</v>
      </c>
    </row>
    <row r="32" spans="3:4" s="47" customFormat="1" x14ac:dyDescent="0.15">
      <c r="D32" s="149" t="s">
        <v>95</v>
      </c>
    </row>
    <row r="33" spans="3:4" x14ac:dyDescent="0.15">
      <c r="D33" s="47" t="s">
        <v>96</v>
      </c>
    </row>
    <row r="34" spans="3:4" x14ac:dyDescent="0.15">
      <c r="D34" s="47" t="s">
        <v>86</v>
      </c>
    </row>
    <row r="35" spans="3:4" s="47" customFormat="1" x14ac:dyDescent="0.15">
      <c r="D35" s="47" t="s">
        <v>97</v>
      </c>
    </row>
    <row r="36" spans="3:4" s="47" customFormat="1" x14ac:dyDescent="0.15">
      <c r="D36" s="149" t="s">
        <v>150</v>
      </c>
    </row>
    <row r="37" spans="3:4" s="47" customFormat="1" x14ac:dyDescent="0.15">
      <c r="D37" s="149" t="s">
        <v>71</v>
      </c>
    </row>
    <row r="38" spans="3:4" s="47" customFormat="1" x14ac:dyDescent="0.15">
      <c r="D38" s="149" t="s">
        <v>149</v>
      </c>
    </row>
    <row r="39" spans="3:4" s="47" customFormat="1" x14ac:dyDescent="0.15">
      <c r="D39" s="63" t="s">
        <v>146</v>
      </c>
    </row>
    <row r="40" spans="3:4" x14ac:dyDescent="0.15">
      <c r="D40" s="47" t="s">
        <v>101</v>
      </c>
    </row>
    <row r="41" spans="3:4" x14ac:dyDescent="0.15">
      <c r="D41" s="47"/>
    </row>
    <row r="42" spans="3:4" s="47" customFormat="1" x14ac:dyDescent="0.15">
      <c r="C42" s="62" t="s">
        <v>87</v>
      </c>
    </row>
    <row r="43" spans="3:4" s="47" customFormat="1" x14ac:dyDescent="0.15">
      <c r="D43" s="47" t="s">
        <v>105</v>
      </c>
    </row>
    <row r="44" spans="3:4" s="47" customFormat="1" x14ac:dyDescent="0.15">
      <c r="D44" s="47" t="s">
        <v>98</v>
      </c>
    </row>
    <row r="45" spans="3:4" s="47" customFormat="1" x14ac:dyDescent="0.15">
      <c r="D45" s="47" t="s">
        <v>88</v>
      </c>
    </row>
    <row r="46" spans="3:4" s="47" customFormat="1" x14ac:dyDescent="0.15">
      <c r="D46" s="47" t="s">
        <v>99</v>
      </c>
    </row>
    <row r="47" spans="3:4" x14ac:dyDescent="0.15">
      <c r="D47" s="47" t="s">
        <v>94</v>
      </c>
    </row>
    <row r="48" spans="3:4" x14ac:dyDescent="0.15">
      <c r="D48" s="47" t="s">
        <v>89</v>
      </c>
    </row>
    <row r="49" spans="3:256" x14ac:dyDescent="0.15">
      <c r="D49" s="149" t="s">
        <v>153</v>
      </c>
    </row>
    <row r="50" spans="3:256" x14ac:dyDescent="0.15">
      <c r="D50" s="63" t="s">
        <v>102</v>
      </c>
    </row>
    <row r="51" spans="3:256" x14ac:dyDescent="0.15">
      <c r="D51" s="63" t="s">
        <v>151</v>
      </c>
    </row>
    <row r="52" spans="3:256" x14ac:dyDescent="0.15">
      <c r="D52" s="149" t="s">
        <v>117</v>
      </c>
    </row>
    <row r="53" spans="3:256" x14ac:dyDescent="0.15">
      <c r="D53" s="47" t="s">
        <v>112</v>
      </c>
    </row>
    <row r="54" spans="3:256" x14ac:dyDescent="0.15">
      <c r="D54" s="47"/>
    </row>
    <row r="55" spans="3:256" s="47" customFormat="1" x14ac:dyDescent="0.15">
      <c r="C55" s="62" t="s">
        <v>115</v>
      </c>
    </row>
    <row r="56" spans="3:256" x14ac:dyDescent="0.15">
      <c r="C56" s="55" t="s">
        <v>44</v>
      </c>
      <c r="D56" s="63" t="s">
        <v>116</v>
      </c>
    </row>
    <row r="57" spans="3:256" x14ac:dyDescent="0.15">
      <c r="D57" s="47"/>
    </row>
    <row r="58" spans="3:256" x14ac:dyDescent="0.15">
      <c r="C58" s="211" t="s">
        <v>90</v>
      </c>
      <c r="D58" s="211"/>
      <c r="E58" s="211"/>
      <c r="F58" s="60"/>
    </row>
    <row r="59" spans="3:256" s="55" customFormat="1" x14ac:dyDescent="0.15">
      <c r="D59" s="55" t="s">
        <v>39</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3:256" s="55" customFormat="1" x14ac:dyDescent="0.15">
      <c r="D60" s="55" t="s">
        <v>40</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3:256" s="55" customFormat="1" x14ac:dyDescent="0.15">
      <c r="D61" s="55" t="s">
        <v>41</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3:256" s="55" customFormat="1" x14ac:dyDescent="0.15">
      <c r="D62" s="63" t="s">
        <v>42</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3:256" s="55" customFormat="1" x14ac:dyDescent="0.15">
      <c r="D63" s="63" t="s">
        <v>68</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3:256" s="55" customFormat="1" x14ac:dyDescent="0.15">
      <c r="D64" s="55" t="s">
        <v>43</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3:256" s="55" customFormat="1" x14ac:dyDescent="0.15">
      <c r="C65" s="55" t="s">
        <v>44</v>
      </c>
      <c r="D65" s="55" t="s">
        <v>45</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3:256" s="55" customFormat="1" x14ac:dyDescent="0.15">
      <c r="D66" s="55" t="s">
        <v>46</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3:256" s="55" customFormat="1" x14ac:dyDescent="0.15">
      <c r="D67" s="55" t="s">
        <v>47</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3:256" s="55" customFormat="1" x14ac:dyDescent="0.15">
      <c r="D68" s="55" t="s">
        <v>48</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3:256" s="55" customFormat="1" x14ac:dyDescent="0.15">
      <c r="D69" s="55" t="s">
        <v>49</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3:256" s="55" customFormat="1" x14ac:dyDescent="0.15">
      <c r="D70" s="55" t="s">
        <v>50</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3:256" s="55" customFormat="1" x14ac:dyDescent="0.15">
      <c r="D71" s="55" t="s">
        <v>91</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3:256" s="55" customFormat="1" x14ac:dyDescent="0.15">
      <c r="D72" s="55" t="s">
        <v>51</v>
      </c>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3:256" s="55" customFormat="1" x14ac:dyDescent="0.15">
      <c r="D73" s="55" t="s">
        <v>52</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3:256" s="55" customFormat="1" x14ac:dyDescent="0.15">
      <c r="D74" s="55" t="s">
        <v>53</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3:256" s="55" customFormat="1" x14ac:dyDescent="0.15">
      <c r="D75" s="55" t="s">
        <v>54</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3:256" s="55" customFormat="1" x14ac:dyDescent="0.15">
      <c r="D76" s="55" t="s">
        <v>55</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3:256" s="55" customFormat="1" x14ac:dyDescent="0.15">
      <c r="D77" s="47" t="s">
        <v>69</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3:256" x14ac:dyDescent="0.15">
      <c r="D78" s="55" t="s">
        <v>104</v>
      </c>
    </row>
  </sheetData>
  <mergeCells count="4">
    <mergeCell ref="B1:E1"/>
    <mergeCell ref="C7:E7"/>
    <mergeCell ref="C11:E11"/>
    <mergeCell ref="C58:E58"/>
  </mergeCells>
  <phoneticPr fontId="12"/>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Y117"/>
  <sheetViews>
    <sheetView showGridLines="0" zoomScale="90" zoomScaleNormal="90" workbookViewId="0">
      <selection activeCell="D4" sqref="D4:E4"/>
    </sheetView>
  </sheetViews>
  <sheetFormatPr defaultRowHeight="15.75" x14ac:dyDescent="0.15"/>
  <cols>
    <col min="1" max="1" width="3.25" style="67" customWidth="1"/>
    <col min="2" max="2" width="7.5" style="70" customWidth="1"/>
    <col min="3" max="3" width="8.625" style="70" customWidth="1"/>
    <col min="4" max="4" width="10" style="67" customWidth="1"/>
    <col min="5" max="5" width="16.875" style="67" customWidth="1"/>
    <col min="6" max="6" width="9.5" style="70" customWidth="1"/>
    <col min="7" max="9" width="13.875" style="70" customWidth="1"/>
    <col min="10" max="10" width="3.25" style="68" customWidth="1"/>
    <col min="11" max="11" width="14.5" style="67" customWidth="1"/>
    <col min="12" max="13" width="8.875" style="70" customWidth="1"/>
    <col min="14" max="15" width="8.875" style="171" customWidth="1"/>
    <col min="16" max="18" width="8.875" style="70" customWidth="1"/>
    <col min="19" max="20" width="8.875" style="171" customWidth="1"/>
    <col min="21" max="21" width="7.375" style="70" hidden="1" customWidth="1"/>
    <col min="22" max="22" width="5.625" style="67" hidden="1" customWidth="1"/>
    <col min="23" max="30" width="7.5" style="67" hidden="1" customWidth="1"/>
    <col min="31" max="35" width="2.375" style="67" hidden="1" customWidth="1"/>
    <col min="36" max="51" width="5" style="67" hidden="1" customWidth="1"/>
    <col min="52" max="54" width="9" style="67" customWidth="1"/>
    <col min="55" max="16384" width="9" style="67"/>
  </cols>
  <sheetData>
    <row r="1" spans="1:51" ht="25.5" customHeight="1" thickBot="1" x14ac:dyDescent="0.2">
      <c r="B1" s="236" t="s">
        <v>129</v>
      </c>
      <c r="C1" s="237"/>
      <c r="D1" s="237"/>
      <c r="E1" s="237"/>
      <c r="F1" s="237"/>
      <c r="G1" s="242" t="s">
        <v>23</v>
      </c>
      <c r="H1" s="242"/>
      <c r="I1" s="242"/>
      <c r="K1" s="69"/>
      <c r="L1" s="69"/>
      <c r="M1" s="69"/>
      <c r="N1" s="69"/>
      <c r="O1" s="69"/>
      <c r="P1" s="69"/>
      <c r="Q1" s="69"/>
      <c r="R1" s="69"/>
      <c r="S1" s="69"/>
      <c r="T1" s="69"/>
      <c r="U1" s="69"/>
      <c r="V1" s="69"/>
      <c r="W1" s="69"/>
      <c r="X1" s="69"/>
    </row>
    <row r="2" spans="1:51" ht="6.75" customHeight="1" thickTop="1" thickBot="1" x14ac:dyDescent="0.2">
      <c r="K2" s="69"/>
      <c r="L2" s="69"/>
      <c r="M2" s="69"/>
      <c r="N2" s="69"/>
      <c r="O2" s="69"/>
      <c r="P2" s="69"/>
      <c r="Q2" s="69"/>
      <c r="R2" s="69"/>
      <c r="S2" s="69"/>
      <c r="T2" s="69"/>
      <c r="U2" s="69"/>
      <c r="V2" s="69"/>
      <c r="W2" s="69"/>
      <c r="X2" s="69"/>
    </row>
    <row r="3" spans="1:51" ht="27" customHeight="1" x14ac:dyDescent="0.15">
      <c r="B3" s="247" t="s">
        <v>34</v>
      </c>
      <c r="C3" s="241"/>
      <c r="D3" s="238" t="s">
        <v>132</v>
      </c>
      <c r="E3" s="239"/>
      <c r="F3" s="240" t="s">
        <v>130</v>
      </c>
      <c r="G3" s="241"/>
      <c r="H3" s="245" t="s">
        <v>131</v>
      </c>
      <c r="I3" s="246"/>
      <c r="K3" s="212" t="s">
        <v>152</v>
      </c>
      <c r="L3" s="213"/>
      <c r="M3" s="213"/>
      <c r="N3" s="213"/>
      <c r="O3" s="213"/>
      <c r="P3" s="213"/>
      <c r="Q3" s="214"/>
      <c r="R3" s="194"/>
      <c r="S3" s="194"/>
      <c r="T3" s="194"/>
      <c r="U3" s="71"/>
      <c r="V3" s="72"/>
      <c r="W3" s="71"/>
      <c r="X3" s="71"/>
    </row>
    <row r="4" spans="1:51" ht="27" customHeight="1" x14ac:dyDescent="0.15">
      <c r="B4" s="261" t="s">
        <v>111</v>
      </c>
      <c r="C4" s="262"/>
      <c r="D4" s="251"/>
      <c r="E4" s="252"/>
      <c r="F4" s="231"/>
      <c r="G4" s="232"/>
      <c r="H4" s="231"/>
      <c r="I4" s="270"/>
      <c r="K4" s="215"/>
      <c r="L4" s="216"/>
      <c r="M4" s="216"/>
      <c r="N4" s="216"/>
      <c r="O4" s="216"/>
      <c r="P4" s="216"/>
      <c r="Q4" s="217"/>
      <c r="R4" s="194"/>
      <c r="S4" s="194"/>
      <c r="T4" s="194"/>
      <c r="U4" s="69"/>
      <c r="V4" s="69"/>
      <c r="W4" s="69"/>
      <c r="X4" s="71"/>
    </row>
    <row r="5" spans="1:51" ht="27" customHeight="1" x14ac:dyDescent="0.15">
      <c r="B5" s="263" t="s">
        <v>0</v>
      </c>
      <c r="C5" s="73" t="s">
        <v>1</v>
      </c>
      <c r="D5" s="249"/>
      <c r="E5" s="250"/>
      <c r="F5" s="74" t="s">
        <v>70</v>
      </c>
      <c r="G5" s="267"/>
      <c r="H5" s="268"/>
      <c r="I5" s="269"/>
      <c r="K5" s="215"/>
      <c r="L5" s="216"/>
      <c r="M5" s="216"/>
      <c r="N5" s="216"/>
      <c r="O5" s="216"/>
      <c r="P5" s="216"/>
      <c r="Q5" s="217"/>
      <c r="R5" s="194"/>
      <c r="S5" s="194"/>
      <c r="T5" s="194"/>
      <c r="U5" s="69"/>
      <c r="V5" s="69"/>
      <c r="W5" s="69"/>
      <c r="X5" s="71"/>
    </row>
    <row r="6" spans="1:51" ht="27" customHeight="1" thickBot="1" x14ac:dyDescent="0.2">
      <c r="B6" s="260"/>
      <c r="C6" s="75" t="s">
        <v>56</v>
      </c>
      <c r="D6" s="243"/>
      <c r="E6" s="243"/>
      <c r="F6" s="243"/>
      <c r="G6" s="243"/>
      <c r="H6" s="243"/>
      <c r="I6" s="244"/>
      <c r="K6" s="215"/>
      <c r="L6" s="216"/>
      <c r="M6" s="216"/>
      <c r="N6" s="216"/>
      <c r="O6" s="216"/>
      <c r="P6" s="216"/>
      <c r="Q6" s="217"/>
      <c r="R6" s="194"/>
      <c r="S6" s="194"/>
      <c r="T6" s="194"/>
      <c r="U6" s="69"/>
      <c r="V6" s="69"/>
      <c r="W6" s="69"/>
      <c r="X6" s="71"/>
    </row>
    <row r="7" spans="1:51" ht="27" customHeight="1" thickBot="1" x14ac:dyDescent="0.2">
      <c r="B7" s="76" t="s">
        <v>18</v>
      </c>
      <c r="C7" s="77"/>
      <c r="D7" s="78"/>
      <c r="E7" s="78"/>
      <c r="F7" s="77"/>
      <c r="G7" s="79" t="str">
        <f>IF(COUNTIF(AR13:AY17,1)&gt;=1,"参加制限を超えている種目があります","")</f>
        <v/>
      </c>
      <c r="H7" s="79"/>
      <c r="I7" s="79"/>
      <c r="K7" s="215"/>
      <c r="L7" s="216"/>
      <c r="M7" s="216"/>
      <c r="N7" s="216"/>
      <c r="O7" s="216"/>
      <c r="P7" s="216"/>
      <c r="Q7" s="217"/>
      <c r="R7" s="194"/>
      <c r="S7" s="194"/>
      <c r="T7" s="194"/>
      <c r="U7" s="72"/>
      <c r="V7" s="72"/>
      <c r="W7" s="72"/>
      <c r="X7" s="80"/>
    </row>
    <row r="8" spans="1:51" ht="27" customHeight="1" x14ac:dyDescent="0.15">
      <c r="B8" s="253" t="s">
        <v>19</v>
      </c>
      <c r="C8" s="254"/>
      <c r="D8" s="82"/>
      <c r="E8" s="83" t="s">
        <v>6</v>
      </c>
      <c r="G8" s="84" t="s">
        <v>20</v>
      </c>
      <c r="H8" s="85" t="s">
        <v>21</v>
      </c>
      <c r="I8" s="81" t="s">
        <v>22</v>
      </c>
      <c r="K8" s="215"/>
      <c r="L8" s="216"/>
      <c r="M8" s="216"/>
      <c r="N8" s="216"/>
      <c r="O8" s="216"/>
      <c r="P8" s="216"/>
      <c r="Q8" s="217"/>
      <c r="R8" s="194"/>
      <c r="S8" s="194"/>
      <c r="T8" s="194"/>
      <c r="U8" s="86"/>
      <c r="V8" s="86"/>
      <c r="W8" s="86"/>
      <c r="X8" s="87"/>
      <c r="Y8" s="87"/>
      <c r="Z8" s="87"/>
      <c r="AA8" s="87"/>
      <c r="AB8" s="87"/>
      <c r="AC8" s="87"/>
      <c r="AD8" s="87"/>
      <c r="AE8" s="87"/>
    </row>
    <row r="9" spans="1:51" ht="27" customHeight="1" thickBot="1" x14ac:dyDescent="0.2">
      <c r="B9" s="88">
        <f>SUM(A15+A35+A55+A75+A95)</f>
        <v>0</v>
      </c>
      <c r="C9" s="89">
        <f>SUM(A16+A36+A56+A76+A96)</f>
        <v>0</v>
      </c>
      <c r="D9" s="82"/>
      <c r="E9" s="90">
        <v>700</v>
      </c>
      <c r="G9" s="91">
        <f>B9*E9</f>
        <v>0</v>
      </c>
      <c r="H9" s="92">
        <f>リレー申込票!I6</f>
        <v>0</v>
      </c>
      <c r="I9" s="93">
        <f>SUM(G9+H9)</f>
        <v>0</v>
      </c>
      <c r="K9" s="218"/>
      <c r="L9" s="219"/>
      <c r="M9" s="219"/>
      <c r="N9" s="219"/>
      <c r="O9" s="219"/>
      <c r="P9" s="219"/>
      <c r="Q9" s="220"/>
      <c r="R9" s="194"/>
      <c r="S9" s="194"/>
      <c r="T9" s="194"/>
      <c r="U9" s="193"/>
      <c r="V9" s="94"/>
      <c r="W9" s="94"/>
      <c r="X9" s="94"/>
      <c r="Y9" s="87"/>
      <c r="Z9" s="87"/>
      <c r="AA9" s="87"/>
      <c r="AB9" s="87"/>
      <c r="AC9" s="87"/>
      <c r="AD9" s="87"/>
      <c r="AE9" s="87"/>
    </row>
    <row r="10" spans="1:51" ht="6.75" customHeight="1" thickBot="1" x14ac:dyDescent="0.2">
      <c r="B10" s="76"/>
      <c r="G10" s="76"/>
      <c r="U10" s="86"/>
      <c r="V10" s="94"/>
      <c r="W10" s="94"/>
      <c r="X10" s="94"/>
      <c r="Y10" s="87"/>
      <c r="Z10" s="87"/>
      <c r="AA10" s="87"/>
      <c r="AB10" s="87"/>
      <c r="AC10" s="87"/>
      <c r="AD10" s="87"/>
      <c r="AE10" s="87"/>
    </row>
    <row r="11" spans="1:51" ht="26.25" customHeight="1" thickBot="1" x14ac:dyDescent="0.2">
      <c r="B11" s="259" t="s">
        <v>2</v>
      </c>
      <c r="C11" s="255" t="s">
        <v>3</v>
      </c>
      <c r="D11" s="255" t="s">
        <v>113</v>
      </c>
      <c r="E11" s="95" t="s">
        <v>1</v>
      </c>
      <c r="F11" s="227" t="s">
        <v>4</v>
      </c>
      <c r="G11" s="229" t="s">
        <v>118</v>
      </c>
      <c r="H11" s="229"/>
      <c r="I11" s="230"/>
      <c r="K11" s="96" t="s">
        <v>5</v>
      </c>
      <c r="M11" s="79" t="str">
        <f>IF(COUNTIF(AR13:AY17,1)&gt;=1,"参加制限を超えている種目があります","")</f>
        <v/>
      </c>
      <c r="N11" s="79"/>
      <c r="O11" s="79"/>
      <c r="P11" s="79"/>
      <c r="Q11" s="79"/>
      <c r="R11" s="79"/>
      <c r="S11" s="79"/>
      <c r="T11" s="79"/>
      <c r="U11" s="97"/>
      <c r="V11" s="97"/>
      <c r="W11" s="97"/>
      <c r="X11" s="94"/>
      <c r="Y11" s="87"/>
      <c r="Z11" s="87"/>
      <c r="AA11" s="87"/>
      <c r="AB11" s="87"/>
      <c r="AC11" s="87"/>
      <c r="AD11" s="87"/>
      <c r="AE11" s="87"/>
      <c r="AJ11" s="67" t="s">
        <v>65</v>
      </c>
      <c r="AR11" s="67" t="s">
        <v>145</v>
      </c>
    </row>
    <row r="12" spans="1:51" ht="26.25" customHeight="1" thickBot="1" x14ac:dyDescent="0.2">
      <c r="B12" s="260"/>
      <c r="C12" s="256"/>
      <c r="D12" s="256"/>
      <c r="E12" s="98" t="s">
        <v>74</v>
      </c>
      <c r="F12" s="228"/>
      <c r="G12" s="264" t="s">
        <v>119</v>
      </c>
      <c r="H12" s="265"/>
      <c r="I12" s="266"/>
      <c r="K12" s="99" t="s">
        <v>103</v>
      </c>
      <c r="L12" s="186" t="str">
        <f t="shared" ref="L12:S12" si="0">W18</f>
        <v>5・6年男子</v>
      </c>
      <c r="M12" s="187" t="str">
        <f t="shared" si="0"/>
        <v>5・6年女子</v>
      </c>
      <c r="N12" s="188" t="str">
        <f t="shared" si="0"/>
        <v>6年男子</v>
      </c>
      <c r="O12" s="189" t="str">
        <f t="shared" si="0"/>
        <v>6年女子</v>
      </c>
      <c r="P12" s="188" t="str">
        <f t="shared" si="0"/>
        <v>5年男子</v>
      </c>
      <c r="Q12" s="190" t="str">
        <f t="shared" si="0"/>
        <v>5年女子</v>
      </c>
      <c r="R12" s="191" t="str">
        <f t="shared" si="0"/>
        <v>4年男子</v>
      </c>
      <c r="S12" s="192" t="str">
        <f t="shared" si="0"/>
        <v>4年女子</v>
      </c>
      <c r="V12" s="94"/>
      <c r="X12" s="94"/>
      <c r="Z12" s="87"/>
      <c r="AA12" s="87"/>
      <c r="AB12" s="87"/>
      <c r="AC12" s="87"/>
      <c r="AD12" s="87"/>
      <c r="AE12" s="87"/>
      <c r="AJ12" s="152" t="str">
        <f>L12</f>
        <v>5・6年男子</v>
      </c>
      <c r="AK12" s="153" t="str">
        <f t="shared" ref="AK12" si="1">M12</f>
        <v>5・6年女子</v>
      </c>
      <c r="AL12" s="105" t="str">
        <f t="shared" ref="AL12:AQ12" si="2">N12</f>
        <v>6年男子</v>
      </c>
      <c r="AM12" s="104" t="str">
        <f t="shared" si="2"/>
        <v>6年女子</v>
      </c>
      <c r="AN12" s="105" t="str">
        <f t="shared" si="2"/>
        <v>5年男子</v>
      </c>
      <c r="AO12" s="176" t="str">
        <f t="shared" si="2"/>
        <v>5年女子</v>
      </c>
      <c r="AP12" s="175" t="str">
        <f t="shared" si="2"/>
        <v>4年男子</v>
      </c>
      <c r="AQ12" s="102" t="str">
        <f t="shared" si="2"/>
        <v>4年女子</v>
      </c>
      <c r="AR12" s="163" t="str">
        <f>L12</f>
        <v>5・6年男子</v>
      </c>
      <c r="AS12" s="101" t="str">
        <f t="shared" ref="AS12" si="3">M12</f>
        <v>5・6年女子</v>
      </c>
      <c r="AT12" s="100" t="str">
        <f t="shared" ref="AT12:AY12" si="4">N12</f>
        <v>6年男子</v>
      </c>
      <c r="AU12" s="101" t="str">
        <f t="shared" si="4"/>
        <v>6年女子</v>
      </c>
      <c r="AV12" s="100" t="str">
        <f t="shared" si="4"/>
        <v>5年男子</v>
      </c>
      <c r="AW12" s="176" t="str">
        <f t="shared" si="4"/>
        <v>5年女子</v>
      </c>
      <c r="AX12" s="175" t="str">
        <f t="shared" si="4"/>
        <v>4年男子</v>
      </c>
      <c r="AY12" s="102" t="str">
        <f t="shared" si="4"/>
        <v>4年女子</v>
      </c>
    </row>
    <row r="13" spans="1:51" ht="26.25" customHeight="1" x14ac:dyDescent="0.15">
      <c r="B13" s="257" t="s">
        <v>61</v>
      </c>
      <c r="C13" s="225" t="s">
        <v>121</v>
      </c>
      <c r="D13" s="225"/>
      <c r="E13" s="106" t="s">
        <v>31</v>
      </c>
      <c r="F13" s="225">
        <v>5</v>
      </c>
      <c r="G13" s="197" t="s">
        <v>60</v>
      </c>
      <c r="H13" s="107"/>
      <c r="I13" s="108"/>
      <c r="K13" s="109" t="s">
        <v>16</v>
      </c>
      <c r="L13" s="110" t="s">
        <v>72</v>
      </c>
      <c r="M13" s="110" t="s">
        <v>72</v>
      </c>
      <c r="N13" s="111">
        <f t="shared" ref="N13:S13" si="5">COUNTIF($AE$15:$AE$114,N$12&amp;$K13)</f>
        <v>0</v>
      </c>
      <c r="O13" s="111">
        <f t="shared" si="5"/>
        <v>0</v>
      </c>
      <c r="P13" s="111">
        <f t="shared" si="5"/>
        <v>0</v>
      </c>
      <c r="Q13" s="111">
        <f t="shared" si="5"/>
        <v>0</v>
      </c>
      <c r="R13" s="111">
        <f t="shared" si="5"/>
        <v>0</v>
      </c>
      <c r="S13" s="112">
        <f t="shared" si="5"/>
        <v>0</v>
      </c>
      <c r="V13" s="94"/>
      <c r="X13" s="94"/>
      <c r="Z13" s="87"/>
      <c r="AA13" s="87"/>
      <c r="AB13" s="87"/>
      <c r="AC13" s="87"/>
      <c r="AD13" s="87"/>
      <c r="AE13" s="87"/>
      <c r="AJ13" s="113" t="s">
        <v>17</v>
      </c>
      <c r="AK13" s="114" t="s">
        <v>17</v>
      </c>
      <c r="AL13" s="115">
        <v>50</v>
      </c>
      <c r="AM13" s="115">
        <v>50</v>
      </c>
      <c r="AN13" s="115">
        <v>50</v>
      </c>
      <c r="AO13" s="177">
        <v>50</v>
      </c>
      <c r="AP13" s="177">
        <v>50</v>
      </c>
      <c r="AQ13" s="116">
        <v>50</v>
      </c>
      <c r="AR13" s="164" t="s">
        <v>17</v>
      </c>
      <c r="AS13" s="117" t="s">
        <v>17</v>
      </c>
      <c r="AT13" s="118">
        <f t="shared" ref="AT13:AY13" si="6">IF(N13-AL13&gt;0,1,0)</f>
        <v>0</v>
      </c>
      <c r="AU13" s="118">
        <f t="shared" si="6"/>
        <v>0</v>
      </c>
      <c r="AV13" s="118">
        <f t="shared" si="6"/>
        <v>0</v>
      </c>
      <c r="AW13" s="118">
        <f t="shared" si="6"/>
        <v>0</v>
      </c>
      <c r="AX13" s="118">
        <f t="shared" si="6"/>
        <v>0</v>
      </c>
      <c r="AY13" s="165">
        <f t="shared" si="6"/>
        <v>0</v>
      </c>
    </row>
    <row r="14" spans="1:51" ht="26.25" customHeight="1" x14ac:dyDescent="0.15">
      <c r="B14" s="258"/>
      <c r="C14" s="226"/>
      <c r="D14" s="226"/>
      <c r="E14" s="203" t="s">
        <v>32</v>
      </c>
      <c r="F14" s="226"/>
      <c r="G14" s="204">
        <v>34218</v>
      </c>
      <c r="H14" s="205"/>
      <c r="I14" s="206"/>
      <c r="K14" s="109" t="s">
        <v>57</v>
      </c>
      <c r="L14" s="111">
        <f t="shared" ref="L14:M16" si="7">COUNTIF($AE$15:$AE$114,L$12&amp;$K14)</f>
        <v>0</v>
      </c>
      <c r="M14" s="111">
        <f t="shared" si="7"/>
        <v>0</v>
      </c>
      <c r="N14" s="110" t="s">
        <v>72</v>
      </c>
      <c r="O14" s="110" t="s">
        <v>72</v>
      </c>
      <c r="P14" s="110" t="s">
        <v>72</v>
      </c>
      <c r="Q14" s="110" t="s">
        <v>72</v>
      </c>
      <c r="R14" s="110" t="s">
        <v>72</v>
      </c>
      <c r="S14" s="119" t="s">
        <v>72</v>
      </c>
      <c r="V14" s="94"/>
      <c r="W14" s="103"/>
      <c r="X14" s="94"/>
      <c r="Z14" s="87"/>
      <c r="AA14" s="87"/>
      <c r="AB14" s="87"/>
      <c r="AC14" s="87"/>
      <c r="AD14" s="87"/>
      <c r="AE14" s="87"/>
      <c r="AJ14" s="121">
        <v>50</v>
      </c>
      <c r="AK14" s="115">
        <v>50</v>
      </c>
      <c r="AL14" s="114" t="s">
        <v>17</v>
      </c>
      <c r="AM14" s="114" t="s">
        <v>17</v>
      </c>
      <c r="AN14" s="114" t="s">
        <v>17</v>
      </c>
      <c r="AO14" s="114" t="s">
        <v>17</v>
      </c>
      <c r="AP14" s="114" t="s">
        <v>17</v>
      </c>
      <c r="AQ14" s="122" t="s">
        <v>17</v>
      </c>
      <c r="AR14" s="166">
        <f t="shared" ref="AR14:AS16" si="8">IF(L14-AJ14&gt;0,1,0)</f>
        <v>0</v>
      </c>
      <c r="AS14" s="118">
        <f t="shared" si="8"/>
        <v>0</v>
      </c>
      <c r="AT14" s="117" t="s">
        <v>17</v>
      </c>
      <c r="AU14" s="117" t="s">
        <v>17</v>
      </c>
      <c r="AV14" s="117" t="s">
        <v>17</v>
      </c>
      <c r="AW14" s="117" t="s">
        <v>17</v>
      </c>
      <c r="AX14" s="117" t="s">
        <v>17</v>
      </c>
      <c r="AY14" s="123" t="s">
        <v>17</v>
      </c>
    </row>
    <row r="15" spans="1:51" ht="27" customHeight="1" x14ac:dyDescent="0.15">
      <c r="A15" s="68">
        <f>COUNTA(E15,E17,E19,E21,E23,E25,E27,E29,E31,E33)</f>
        <v>0</v>
      </c>
      <c r="B15" s="233">
        <v>1</v>
      </c>
      <c r="C15" s="234"/>
      <c r="D15" s="235"/>
      <c r="E15" s="124"/>
      <c r="F15" s="248"/>
      <c r="G15" s="195"/>
      <c r="H15" s="155"/>
      <c r="I15" s="156"/>
      <c r="J15" s="68">
        <f>IF(C15=$W$18,1,IF(C15=$X$18,2,IF(C15=$Y$18,1,IF(C15=$Z$18,2,IF(C15=$AA$18,1,IF(C15=$AD$18,2,0))))))</f>
        <v>0</v>
      </c>
      <c r="K15" s="109" t="s">
        <v>141</v>
      </c>
      <c r="L15" s="111">
        <f t="shared" si="7"/>
        <v>0</v>
      </c>
      <c r="M15" s="111">
        <f t="shared" si="7"/>
        <v>0</v>
      </c>
      <c r="N15" s="110" t="s">
        <v>72</v>
      </c>
      <c r="O15" s="110" t="s">
        <v>72</v>
      </c>
      <c r="P15" s="110" t="s">
        <v>72</v>
      </c>
      <c r="Q15" s="110" t="s">
        <v>72</v>
      </c>
      <c r="R15" s="110" t="s">
        <v>72</v>
      </c>
      <c r="S15" s="119" t="s">
        <v>72</v>
      </c>
      <c r="V15" s="94"/>
      <c r="W15" s="103"/>
      <c r="X15" s="94"/>
      <c r="Z15" s="87"/>
      <c r="AA15" s="87"/>
      <c r="AB15" s="87"/>
      <c r="AC15" s="87"/>
      <c r="AD15" s="87"/>
      <c r="AE15" s="126" t="str">
        <f>C15&amp;G15</f>
        <v/>
      </c>
      <c r="AG15" s="127" t="str">
        <f>IF(E15="","",1)</f>
        <v/>
      </c>
      <c r="AH15" s="127" t="str">
        <f>IF(F15="","",1)</f>
        <v/>
      </c>
      <c r="AI15" s="127" t="str">
        <f>IF(G15="","",1)</f>
        <v/>
      </c>
      <c r="AJ15" s="121">
        <v>50</v>
      </c>
      <c r="AK15" s="115">
        <v>50</v>
      </c>
      <c r="AL15" s="114" t="s">
        <v>17</v>
      </c>
      <c r="AM15" s="114" t="s">
        <v>17</v>
      </c>
      <c r="AN15" s="114" t="s">
        <v>17</v>
      </c>
      <c r="AO15" s="114" t="s">
        <v>17</v>
      </c>
      <c r="AP15" s="114" t="s">
        <v>17</v>
      </c>
      <c r="AQ15" s="122" t="s">
        <v>17</v>
      </c>
      <c r="AR15" s="166">
        <f t="shared" si="8"/>
        <v>0</v>
      </c>
      <c r="AS15" s="118">
        <f t="shared" si="8"/>
        <v>0</v>
      </c>
      <c r="AT15" s="117" t="s">
        <v>17</v>
      </c>
      <c r="AU15" s="117" t="s">
        <v>17</v>
      </c>
      <c r="AV15" s="117" t="s">
        <v>17</v>
      </c>
      <c r="AW15" s="117" t="s">
        <v>17</v>
      </c>
      <c r="AX15" s="117" t="s">
        <v>17</v>
      </c>
      <c r="AY15" s="123" t="s">
        <v>17</v>
      </c>
    </row>
    <row r="16" spans="1:51" ht="27" customHeight="1" thickBot="1" x14ac:dyDescent="0.2">
      <c r="A16" s="128">
        <f>COUNTA(G15:I15,G17:I17,G19:I19,G21:I21,G23:I23,G25:I25,G27:I27,G29:I29,G31:I31,G33:I33)</f>
        <v>0</v>
      </c>
      <c r="B16" s="233"/>
      <c r="C16" s="234"/>
      <c r="D16" s="235"/>
      <c r="E16" s="124"/>
      <c r="F16" s="248"/>
      <c r="G16" s="170"/>
      <c r="H16" s="196"/>
      <c r="I16" s="125"/>
      <c r="J16" s="64" t="str">
        <f>IF(E15="","",LEN(E15)-LEN(SUBSTITUTE(SUBSTITUTE(E15," ",),"　",)))</f>
        <v/>
      </c>
      <c r="K16" s="182" t="s">
        <v>143</v>
      </c>
      <c r="L16" s="130">
        <f t="shared" si="7"/>
        <v>0</v>
      </c>
      <c r="M16" s="130">
        <f t="shared" si="7"/>
        <v>0</v>
      </c>
      <c r="N16" s="131" t="s">
        <v>72</v>
      </c>
      <c r="O16" s="131" t="s">
        <v>72</v>
      </c>
      <c r="P16" s="131" t="s">
        <v>72</v>
      </c>
      <c r="Q16" s="131" t="s">
        <v>72</v>
      </c>
      <c r="R16" s="131" t="s">
        <v>72</v>
      </c>
      <c r="S16" s="132" t="s">
        <v>72</v>
      </c>
      <c r="V16" s="94"/>
      <c r="W16" s="103"/>
      <c r="X16" s="94"/>
      <c r="Z16" s="87"/>
      <c r="AA16" s="87"/>
      <c r="AB16" s="87"/>
      <c r="AC16" s="87"/>
      <c r="AD16" s="87"/>
      <c r="AE16" s="129"/>
      <c r="AG16" s="127" t="str">
        <f t="shared" ref="AG16:AG47" si="9">IF(E16="","",1)</f>
        <v/>
      </c>
      <c r="AH16" s="67" t="str">
        <f>IF(AND(AI15=1,AG16=""),1,"")</f>
        <v/>
      </c>
      <c r="AI16" s="67" t="str">
        <f>IF(AND(AI15=1,AH15=""),1,"")</f>
        <v/>
      </c>
      <c r="AJ16" s="133">
        <v>50</v>
      </c>
      <c r="AK16" s="134">
        <v>50</v>
      </c>
      <c r="AL16" s="135" t="s">
        <v>17</v>
      </c>
      <c r="AM16" s="135" t="s">
        <v>17</v>
      </c>
      <c r="AN16" s="135" t="s">
        <v>17</v>
      </c>
      <c r="AO16" s="135" t="s">
        <v>17</v>
      </c>
      <c r="AP16" s="135" t="s">
        <v>17</v>
      </c>
      <c r="AQ16" s="136" t="s">
        <v>17</v>
      </c>
      <c r="AR16" s="167">
        <f t="shared" si="8"/>
        <v>0</v>
      </c>
      <c r="AS16" s="168">
        <f t="shared" si="8"/>
        <v>0</v>
      </c>
      <c r="AT16" s="137" t="s">
        <v>17</v>
      </c>
      <c r="AU16" s="137" t="s">
        <v>17</v>
      </c>
      <c r="AV16" s="137" t="s">
        <v>17</v>
      </c>
      <c r="AW16" s="137" t="s">
        <v>17</v>
      </c>
      <c r="AX16" s="137" t="s">
        <v>17</v>
      </c>
      <c r="AY16" s="138" t="s">
        <v>17</v>
      </c>
    </row>
    <row r="17" spans="2:51" ht="27" customHeight="1" x14ac:dyDescent="0.15">
      <c r="B17" s="233">
        <v>2</v>
      </c>
      <c r="C17" s="234"/>
      <c r="D17" s="235"/>
      <c r="E17" s="124"/>
      <c r="F17" s="221"/>
      <c r="G17" s="183"/>
      <c r="H17" s="155"/>
      <c r="I17" s="156"/>
      <c r="J17" s="68">
        <f>IF(C17=$W$18,1,IF(C17=$X$18,2,IF(C17=$Y$18,1,IF(C17=$Z$18,2,IF(C17=$AA$18,1,IF(C17=$AD$18,2,0))))))</f>
        <v>0</v>
      </c>
      <c r="K17" s="139"/>
      <c r="L17" s="140"/>
      <c r="M17" s="141"/>
      <c r="N17" s="141"/>
      <c r="O17" s="141"/>
      <c r="P17" s="141"/>
      <c r="Q17" s="141"/>
      <c r="R17" s="141"/>
      <c r="S17" s="141"/>
      <c r="U17" s="161" t="s">
        <v>136</v>
      </c>
      <c r="V17" s="158"/>
      <c r="W17" s="159"/>
      <c r="X17" s="158"/>
      <c r="Y17" s="160"/>
      <c r="Z17" s="160"/>
      <c r="AA17" s="160"/>
      <c r="AB17" s="160"/>
      <c r="AC17" s="160"/>
      <c r="AD17" s="160"/>
      <c r="AE17" s="126" t="str">
        <f>C17&amp;G17</f>
        <v/>
      </c>
      <c r="AG17" s="127" t="str">
        <f t="shared" si="9"/>
        <v/>
      </c>
      <c r="AH17" s="127" t="str">
        <f>IF(F17="","",1)</f>
        <v/>
      </c>
      <c r="AI17" s="127" t="str">
        <f>IF(G17="","",1)</f>
        <v/>
      </c>
      <c r="AJ17" s="179"/>
      <c r="AK17" s="179"/>
      <c r="AL17" s="180"/>
      <c r="AM17" s="180"/>
      <c r="AN17" s="180"/>
      <c r="AO17" s="180"/>
      <c r="AP17" s="180"/>
      <c r="AQ17" s="180"/>
      <c r="AR17" s="181"/>
      <c r="AS17" s="181"/>
      <c r="AT17" s="120"/>
      <c r="AU17" s="120"/>
      <c r="AV17" s="120"/>
      <c r="AW17" s="120"/>
      <c r="AX17" s="120"/>
      <c r="AY17" s="120"/>
    </row>
    <row r="18" spans="2:51" ht="27" customHeight="1" x14ac:dyDescent="0.15">
      <c r="B18" s="233"/>
      <c r="C18" s="234"/>
      <c r="D18" s="235"/>
      <c r="E18" s="124"/>
      <c r="F18" s="223"/>
      <c r="G18" s="170"/>
      <c r="H18" s="172"/>
      <c r="I18" s="125"/>
      <c r="J18" s="64" t="str">
        <f>IF(E17="","",LEN(E17)-LEN(SUBSTITUTE(SUBSTITUTE(E17," ",),"　",)))</f>
        <v/>
      </c>
      <c r="T18" s="141"/>
      <c r="U18" s="161" t="s">
        <v>135</v>
      </c>
      <c r="V18" s="162" t="s">
        <v>134</v>
      </c>
      <c r="W18" s="185" t="s">
        <v>147</v>
      </c>
      <c r="X18" s="162" t="s">
        <v>148</v>
      </c>
      <c r="Y18" s="174" t="s">
        <v>106</v>
      </c>
      <c r="Z18" s="160" t="s">
        <v>107</v>
      </c>
      <c r="AA18" s="160" t="s">
        <v>108</v>
      </c>
      <c r="AB18" s="160" t="s">
        <v>109</v>
      </c>
      <c r="AC18" s="174" t="s">
        <v>138</v>
      </c>
      <c r="AD18" s="174" t="s">
        <v>139</v>
      </c>
      <c r="AE18" s="129"/>
      <c r="AG18" s="127" t="str">
        <f t="shared" si="9"/>
        <v/>
      </c>
      <c r="AH18" s="67" t="str">
        <f>IF(AND(AI17=1,AG18=""),1,"")</f>
        <v/>
      </c>
      <c r="AI18" s="67" t="str">
        <f>IF(AND(AI17=1,AH17=""),1,"")</f>
        <v/>
      </c>
    </row>
    <row r="19" spans="2:51" ht="27" customHeight="1" x14ac:dyDescent="0.15">
      <c r="B19" s="233">
        <v>3</v>
      </c>
      <c r="C19" s="234"/>
      <c r="D19" s="235"/>
      <c r="E19" s="124"/>
      <c r="F19" s="221"/>
      <c r="G19" s="183"/>
      <c r="H19" s="155"/>
      <c r="I19" s="156"/>
      <c r="J19" s="68">
        <f>IF(C19=$W$18,1,IF(C19=$X$18,2,IF(C19=$Y$18,1,IF(C19=$Z$18,2,IF(C19=$AA$18,1,IF(C19=$AD$18,2,0))))))</f>
        <v>0</v>
      </c>
      <c r="K19" s="139"/>
      <c r="L19" s="140"/>
      <c r="M19" s="141"/>
      <c r="N19" s="141"/>
      <c r="O19" s="141"/>
      <c r="P19" s="141"/>
      <c r="Q19" s="141"/>
      <c r="R19" s="141"/>
      <c r="S19" s="141"/>
      <c r="T19" s="141"/>
      <c r="U19" s="87" t="s">
        <v>10</v>
      </c>
      <c r="V19" s="103">
        <v>4</v>
      </c>
      <c r="W19" s="103" t="s">
        <v>62</v>
      </c>
      <c r="X19" s="103" t="s">
        <v>62</v>
      </c>
      <c r="Y19" s="142" t="s">
        <v>140</v>
      </c>
      <c r="Z19" s="87" t="s">
        <v>63</v>
      </c>
      <c r="AA19" s="87" t="s">
        <v>63</v>
      </c>
      <c r="AB19" s="87" t="s">
        <v>63</v>
      </c>
      <c r="AC19" s="87" t="s">
        <v>63</v>
      </c>
      <c r="AD19" s="87" t="s">
        <v>63</v>
      </c>
      <c r="AE19" s="126" t="str">
        <f>C19&amp;G19</f>
        <v/>
      </c>
      <c r="AG19" s="127" t="str">
        <f t="shared" si="9"/>
        <v/>
      </c>
      <c r="AH19" s="127" t="str">
        <f>IF(F19="","",1)</f>
        <v/>
      </c>
      <c r="AI19" s="178" t="str">
        <f>IF(G19="","",1)</f>
        <v/>
      </c>
      <c r="AJ19" s="147"/>
      <c r="AK19" s="147"/>
      <c r="AL19" s="147"/>
      <c r="AM19" s="147"/>
      <c r="AN19" s="147"/>
      <c r="AO19" s="147"/>
      <c r="AP19" s="147"/>
      <c r="AQ19" s="147"/>
      <c r="AR19" s="147"/>
      <c r="AS19" s="147"/>
      <c r="AT19" s="147"/>
      <c r="AU19" s="147"/>
      <c r="AV19" s="147"/>
      <c r="AW19" s="147"/>
      <c r="AX19" s="147"/>
      <c r="AY19" s="147"/>
    </row>
    <row r="20" spans="2:51" ht="27" customHeight="1" x14ac:dyDescent="0.15">
      <c r="B20" s="233"/>
      <c r="C20" s="234"/>
      <c r="D20" s="235"/>
      <c r="E20" s="124"/>
      <c r="F20" s="223"/>
      <c r="G20" s="170"/>
      <c r="H20" s="172"/>
      <c r="I20" s="125"/>
      <c r="J20" s="64" t="str">
        <f>IF(E19="","",LEN(E19)-LEN(SUBSTITUTE(SUBSTITUTE(E19," ",),"　",)))</f>
        <v/>
      </c>
      <c r="K20" s="143"/>
      <c r="L20" s="141"/>
      <c r="M20" s="141"/>
      <c r="N20" s="141"/>
      <c r="O20" s="141"/>
      <c r="P20" s="141"/>
      <c r="Q20" s="141"/>
      <c r="R20" s="140"/>
      <c r="S20" s="140"/>
      <c r="T20" s="140"/>
      <c r="U20" s="87" t="s">
        <v>11</v>
      </c>
      <c r="V20" s="171">
        <v>5</v>
      </c>
      <c r="W20" s="151" t="s">
        <v>142</v>
      </c>
      <c r="X20" s="151" t="s">
        <v>142</v>
      </c>
      <c r="Y20" s="142"/>
      <c r="Z20" s="94"/>
      <c r="AA20" s="94"/>
      <c r="AB20" s="94"/>
      <c r="AC20" s="94"/>
      <c r="AD20" s="94"/>
      <c r="AE20" s="129"/>
      <c r="AG20" s="127" t="str">
        <f t="shared" si="9"/>
        <v/>
      </c>
      <c r="AH20" s="67" t="str">
        <f>IF(AND(AI19=1,AG20=""),1,"")</f>
        <v/>
      </c>
      <c r="AI20" s="67" t="str">
        <f>IF(AND(AI19=1,AH19=""),1,"")</f>
        <v/>
      </c>
    </row>
    <row r="21" spans="2:51" ht="27" customHeight="1" x14ac:dyDescent="0.15">
      <c r="B21" s="233">
        <v>4</v>
      </c>
      <c r="C21" s="234"/>
      <c r="D21" s="235"/>
      <c r="E21" s="124"/>
      <c r="F21" s="221"/>
      <c r="G21" s="183"/>
      <c r="H21" s="155"/>
      <c r="I21" s="156"/>
      <c r="J21" s="68">
        <f>IF(C21=$W$18,1,IF(C21=$X$18,2,IF(C21=$Y$18,1,IF(C21=$Z$18,2,IF(C21=$AA$18,1,IF(C21=$AD$18,2,0))))))</f>
        <v>0</v>
      </c>
      <c r="K21" s="139"/>
      <c r="L21" s="141"/>
      <c r="M21" s="141"/>
      <c r="N21" s="141"/>
      <c r="O21" s="141"/>
      <c r="P21" s="141"/>
      <c r="Q21" s="141"/>
      <c r="R21" s="140"/>
      <c r="S21" s="140"/>
      <c r="T21" s="140"/>
      <c r="U21" s="87" t="s">
        <v>12</v>
      </c>
      <c r="V21" s="103">
        <v>6</v>
      </c>
      <c r="W21" s="151" t="s">
        <v>144</v>
      </c>
      <c r="X21" s="151" t="s">
        <v>144</v>
      </c>
      <c r="Y21" s="87"/>
      <c r="Z21" s="87"/>
      <c r="AA21" s="87"/>
      <c r="AB21" s="87"/>
      <c r="AC21" s="87"/>
      <c r="AD21" s="87"/>
      <c r="AE21" s="126" t="str">
        <f>C21&amp;G21</f>
        <v/>
      </c>
      <c r="AG21" s="127" t="str">
        <f t="shared" si="9"/>
        <v/>
      </c>
      <c r="AH21" s="127" t="str">
        <f>IF(F21="","",1)</f>
        <v/>
      </c>
      <c r="AI21" s="127" t="str">
        <f>IF(G21="","",1)</f>
        <v/>
      </c>
    </row>
    <row r="22" spans="2:51" ht="27" customHeight="1" x14ac:dyDescent="0.15">
      <c r="B22" s="233"/>
      <c r="C22" s="234"/>
      <c r="D22" s="235"/>
      <c r="E22" s="124"/>
      <c r="F22" s="223"/>
      <c r="G22" s="170"/>
      <c r="H22" s="172"/>
      <c r="I22" s="125"/>
      <c r="J22" s="64" t="str">
        <f>IF(E21="","",LEN(E21)-LEN(SUBSTITUTE(SUBSTITUTE(E21," ",),"　",)))</f>
        <v/>
      </c>
      <c r="K22" s="139"/>
      <c r="L22" s="140"/>
      <c r="M22" s="141"/>
      <c r="N22" s="141"/>
      <c r="O22" s="141"/>
      <c r="P22" s="141"/>
      <c r="Q22" s="141"/>
      <c r="R22" s="141"/>
      <c r="S22" s="141"/>
      <c r="T22" s="141"/>
      <c r="U22" s="87" t="s">
        <v>110</v>
      </c>
      <c r="V22" s="94"/>
      <c r="Y22" s="87"/>
      <c r="Z22" s="87"/>
      <c r="AA22" s="87"/>
      <c r="AB22" s="87"/>
      <c r="AC22" s="87"/>
      <c r="AD22" s="87"/>
      <c r="AE22" s="129"/>
      <c r="AG22" s="127" t="str">
        <f t="shared" si="9"/>
        <v/>
      </c>
      <c r="AH22" s="67" t="str">
        <f>IF(AND(AI21=1,AG22=""),1,"")</f>
        <v/>
      </c>
      <c r="AI22" s="67" t="str">
        <f>IF(AND(AI21=1,AH21=""),1,"")</f>
        <v/>
      </c>
    </row>
    <row r="23" spans="2:51" ht="27" customHeight="1" x14ac:dyDescent="0.15">
      <c r="B23" s="233">
        <v>5</v>
      </c>
      <c r="C23" s="234"/>
      <c r="D23" s="235"/>
      <c r="E23" s="124"/>
      <c r="F23" s="221"/>
      <c r="G23" s="183"/>
      <c r="H23" s="155"/>
      <c r="I23" s="156"/>
      <c r="J23" s="68">
        <f>IF(C23=$W$18,1,IF(C23=$X$18,2,IF(C23=$Y$18,1,IF(C23=$Z$18,2,IF(C23=$AA$18,1,IF(C23=$AD$18,2,0))))))</f>
        <v>0</v>
      </c>
      <c r="K23" s="139"/>
      <c r="L23" s="140"/>
      <c r="M23" s="141"/>
      <c r="N23" s="141"/>
      <c r="O23" s="141"/>
      <c r="P23" s="141"/>
      <c r="Q23" s="141"/>
      <c r="R23" s="141"/>
      <c r="S23" s="141"/>
      <c r="T23" s="141"/>
      <c r="U23" s="87" t="s">
        <v>111</v>
      </c>
      <c r="V23" s="94"/>
      <c r="Y23" s="87"/>
      <c r="Z23" s="87"/>
      <c r="AA23" s="87"/>
      <c r="AB23" s="87"/>
      <c r="AC23" s="87"/>
      <c r="AD23" s="87"/>
      <c r="AE23" s="126" t="str">
        <f>C23&amp;G23</f>
        <v/>
      </c>
      <c r="AG23" s="127" t="str">
        <f t="shared" si="9"/>
        <v/>
      </c>
      <c r="AH23" s="127" t="str">
        <f>IF(F23="","",1)</f>
        <v/>
      </c>
      <c r="AI23" s="127" t="str">
        <f>IF(G23="","",1)</f>
        <v/>
      </c>
    </row>
    <row r="24" spans="2:51" ht="27" customHeight="1" x14ac:dyDescent="0.15">
      <c r="B24" s="233"/>
      <c r="C24" s="234"/>
      <c r="D24" s="235"/>
      <c r="E24" s="124"/>
      <c r="F24" s="223"/>
      <c r="G24" s="170"/>
      <c r="H24" s="172"/>
      <c r="I24" s="125"/>
      <c r="J24" s="64" t="str">
        <f>IF(E23="","",LEN(E23)-LEN(SUBSTITUTE(SUBSTITUTE(E23," ",),"　",)))</f>
        <v/>
      </c>
      <c r="K24" s="144"/>
      <c r="L24" s="140"/>
      <c r="M24" s="141"/>
      <c r="N24" s="141"/>
      <c r="O24" s="141"/>
      <c r="P24" s="141"/>
      <c r="Q24" s="141"/>
      <c r="R24" s="140"/>
      <c r="S24" s="140"/>
      <c r="T24" s="140"/>
      <c r="U24" s="141"/>
      <c r="V24" s="145"/>
      <c r="W24" s="145"/>
      <c r="X24" s="145"/>
      <c r="AE24" s="129"/>
      <c r="AG24" s="127" t="str">
        <f t="shared" si="9"/>
        <v/>
      </c>
      <c r="AH24" s="67" t="str">
        <f>IF(AND(AI23=1,AG24=""),1,"")</f>
        <v/>
      </c>
      <c r="AI24" s="67" t="str">
        <f>IF(AND(AI23=1,AH23=""),1,"")</f>
        <v/>
      </c>
    </row>
    <row r="25" spans="2:51" ht="27" customHeight="1" x14ac:dyDescent="0.15">
      <c r="B25" s="233">
        <v>6</v>
      </c>
      <c r="C25" s="234"/>
      <c r="D25" s="235"/>
      <c r="E25" s="124"/>
      <c r="F25" s="221"/>
      <c r="G25" s="183"/>
      <c r="H25" s="155"/>
      <c r="I25" s="156"/>
      <c r="J25" s="68">
        <f>IF(C25=$W$18,1,IF(C25=$X$18,2,IF(C25=$Y$18,1,IF(C25=$Z$18,2,IF(C25=$AA$18,1,IF(C25=$AD$18,2,0))))))</f>
        <v>0</v>
      </c>
      <c r="K25" s="143"/>
      <c r="L25" s="141"/>
      <c r="M25" s="141"/>
      <c r="N25" s="141"/>
      <c r="O25" s="141"/>
      <c r="P25" s="141"/>
      <c r="Q25" s="141"/>
      <c r="R25" s="140"/>
      <c r="S25" s="140"/>
      <c r="T25" s="140"/>
      <c r="U25" s="141"/>
      <c r="W25" s="103"/>
      <c r="X25" s="94"/>
      <c r="Y25" s="87"/>
      <c r="Z25" s="87"/>
      <c r="AA25" s="87"/>
      <c r="AB25" s="87"/>
      <c r="AC25" s="87"/>
      <c r="AD25" s="87"/>
      <c r="AE25" s="126" t="str">
        <f>C25&amp;G25</f>
        <v/>
      </c>
      <c r="AG25" s="127" t="str">
        <f t="shared" si="9"/>
        <v/>
      </c>
      <c r="AH25" s="127" t="str">
        <f>IF(F25="","",1)</f>
        <v/>
      </c>
      <c r="AI25" s="127" t="str">
        <f>IF(G25="","",1)</f>
        <v/>
      </c>
    </row>
    <row r="26" spans="2:51" ht="27" customHeight="1" x14ac:dyDescent="0.15">
      <c r="B26" s="233"/>
      <c r="C26" s="234"/>
      <c r="D26" s="235"/>
      <c r="E26" s="124"/>
      <c r="F26" s="223"/>
      <c r="G26" s="170"/>
      <c r="H26" s="172"/>
      <c r="I26" s="125"/>
      <c r="J26" s="64" t="str">
        <f>IF(E25="","",LEN(E25)-LEN(SUBSTITUTE(SUBSTITUTE(E25," ",),"　",)))</f>
        <v/>
      </c>
      <c r="K26" s="139"/>
      <c r="L26" s="141"/>
      <c r="M26" s="141"/>
      <c r="N26" s="141"/>
      <c r="O26" s="141"/>
      <c r="P26" s="141"/>
      <c r="Q26" s="141"/>
      <c r="R26" s="140"/>
      <c r="S26" s="140"/>
      <c r="T26" s="140"/>
      <c r="U26" s="141"/>
      <c r="W26" s="103"/>
      <c r="X26" s="94"/>
      <c r="Y26" s="87"/>
      <c r="Z26" s="87"/>
      <c r="AA26" s="87"/>
      <c r="AB26" s="87"/>
      <c r="AC26" s="87"/>
      <c r="AD26" s="87"/>
      <c r="AE26" s="129"/>
      <c r="AG26" s="127" t="str">
        <f t="shared" si="9"/>
        <v/>
      </c>
      <c r="AH26" s="67" t="str">
        <f>IF(AND(AI25=1,AG26=""),1,"")</f>
        <v/>
      </c>
      <c r="AI26" s="67" t="str">
        <f>IF(AND(AI25=1,AH25=""),1,"")</f>
        <v/>
      </c>
    </row>
    <row r="27" spans="2:51" ht="27" customHeight="1" x14ac:dyDescent="0.15">
      <c r="B27" s="233">
        <v>7</v>
      </c>
      <c r="C27" s="234"/>
      <c r="D27" s="235"/>
      <c r="E27" s="124"/>
      <c r="F27" s="221"/>
      <c r="G27" s="183"/>
      <c r="H27" s="155"/>
      <c r="I27" s="156"/>
      <c r="J27" s="68">
        <f>IF(C27=$W$18,1,IF(C27=$X$18,2,IF(C27=$Y$18,1,IF(C27=$Z$18,2,IF(C27=$AA$18,1,IF(C27=$AD$18,2,0))))))</f>
        <v>0</v>
      </c>
      <c r="K27" s="139"/>
      <c r="L27" s="140"/>
      <c r="M27" s="141"/>
      <c r="N27" s="141"/>
      <c r="O27" s="141"/>
      <c r="P27" s="141"/>
      <c r="Q27" s="141"/>
      <c r="R27" s="141"/>
      <c r="S27" s="141"/>
      <c r="T27" s="141"/>
      <c r="U27" s="141"/>
      <c r="W27" s="70"/>
      <c r="AE27" s="126" t="str">
        <f>C27&amp;G27</f>
        <v/>
      </c>
      <c r="AG27" s="127" t="str">
        <f t="shared" si="9"/>
        <v/>
      </c>
      <c r="AH27" s="127" t="str">
        <f>IF(F27="","",1)</f>
        <v/>
      </c>
      <c r="AI27" s="127" t="str">
        <f>IF(G27="","",1)</f>
        <v/>
      </c>
    </row>
    <row r="28" spans="2:51" ht="27" customHeight="1" x14ac:dyDescent="0.15">
      <c r="B28" s="233"/>
      <c r="C28" s="234"/>
      <c r="D28" s="235"/>
      <c r="E28" s="124"/>
      <c r="F28" s="223"/>
      <c r="G28" s="170"/>
      <c r="H28" s="172"/>
      <c r="I28" s="125"/>
      <c r="J28" s="64" t="str">
        <f>IF(E27="","",LEN(E27)-LEN(SUBSTITUTE(SUBSTITUTE(E27," ",),"　",)))</f>
        <v/>
      </c>
      <c r="K28" s="139"/>
      <c r="L28" s="140"/>
      <c r="M28" s="141"/>
      <c r="N28" s="141"/>
      <c r="O28" s="141"/>
      <c r="P28" s="141"/>
      <c r="Q28" s="141"/>
      <c r="R28" s="141"/>
      <c r="S28" s="141"/>
      <c r="T28" s="141"/>
      <c r="U28" s="141"/>
      <c r="W28" s="70"/>
      <c r="AE28" s="129"/>
      <c r="AG28" s="127" t="str">
        <f t="shared" si="9"/>
        <v/>
      </c>
      <c r="AH28" s="67" t="str">
        <f>IF(AND(AI27=1,AG28=""),1,"")</f>
        <v/>
      </c>
      <c r="AI28" s="67" t="str">
        <f>IF(AND(AI27=1,AH27=""),1,"")</f>
        <v/>
      </c>
    </row>
    <row r="29" spans="2:51" ht="27" customHeight="1" x14ac:dyDescent="0.15">
      <c r="B29" s="233">
        <v>8</v>
      </c>
      <c r="C29" s="234"/>
      <c r="D29" s="235"/>
      <c r="E29" s="124"/>
      <c r="F29" s="221"/>
      <c r="G29" s="183"/>
      <c r="H29" s="155"/>
      <c r="I29" s="156"/>
      <c r="J29" s="68">
        <f>IF(C29=$W$18,1,IF(C29=$X$18,2,IF(C29=$Y$18,1,IF(C29=$Z$18,2,IF(C29=$AA$18,1,IF(C29=$AD$18,2,0))))))</f>
        <v>0</v>
      </c>
      <c r="K29" s="139"/>
      <c r="L29" s="141"/>
      <c r="M29" s="141"/>
      <c r="N29" s="141"/>
      <c r="O29" s="141"/>
      <c r="P29" s="141"/>
      <c r="Q29" s="141"/>
      <c r="R29" s="140"/>
      <c r="S29" s="140"/>
      <c r="T29" s="140"/>
      <c r="U29" s="141"/>
      <c r="W29" s="70"/>
      <c r="AE29" s="126" t="str">
        <f>C29&amp;G29</f>
        <v/>
      </c>
      <c r="AG29" s="127" t="str">
        <f t="shared" si="9"/>
        <v/>
      </c>
      <c r="AH29" s="127" t="str">
        <f>IF(F29="","",1)</f>
        <v/>
      </c>
      <c r="AI29" s="127" t="str">
        <f>IF(G29="","",1)</f>
        <v/>
      </c>
    </row>
    <row r="30" spans="2:51" ht="27" customHeight="1" x14ac:dyDescent="0.15">
      <c r="B30" s="233"/>
      <c r="C30" s="234"/>
      <c r="D30" s="235"/>
      <c r="E30" s="124"/>
      <c r="F30" s="223"/>
      <c r="G30" s="170"/>
      <c r="H30" s="172"/>
      <c r="I30" s="125"/>
      <c r="J30" s="64" t="str">
        <f>IF(E29="","",LEN(E29)-LEN(SUBSTITUTE(SUBSTITUTE(E29," ",),"　",)))</f>
        <v/>
      </c>
      <c r="K30" s="139"/>
      <c r="L30" s="141"/>
      <c r="M30" s="141"/>
      <c r="N30" s="141"/>
      <c r="O30" s="141"/>
      <c r="P30" s="141"/>
      <c r="Q30" s="141"/>
      <c r="R30" s="140"/>
      <c r="S30" s="140"/>
      <c r="T30" s="140"/>
      <c r="U30" s="141"/>
      <c r="W30" s="70"/>
      <c r="AE30" s="129"/>
      <c r="AG30" s="127" t="str">
        <f t="shared" si="9"/>
        <v/>
      </c>
      <c r="AH30" s="67" t="str">
        <f>IF(AND(AI29=1,AG30=""),1,"")</f>
        <v/>
      </c>
      <c r="AI30" s="67" t="str">
        <f>IF(AND(AI29=1,AH29=""),1,"")</f>
        <v/>
      </c>
    </row>
    <row r="31" spans="2:51" ht="27" customHeight="1" x14ac:dyDescent="0.15">
      <c r="B31" s="233">
        <v>9</v>
      </c>
      <c r="C31" s="234"/>
      <c r="D31" s="235"/>
      <c r="E31" s="124"/>
      <c r="F31" s="221"/>
      <c r="G31" s="183"/>
      <c r="H31" s="155"/>
      <c r="I31" s="156"/>
      <c r="J31" s="68">
        <f>IF(C31=$W$18,1,IF(C31=$X$18,2,IF(C31=$Y$18,1,IF(C31=$Z$18,2,IF(C31=$AA$18,1,IF(C31=$AD$18,2,0))))))</f>
        <v>0</v>
      </c>
      <c r="K31" s="139"/>
      <c r="L31" s="140"/>
      <c r="M31" s="141"/>
      <c r="N31" s="141"/>
      <c r="O31" s="141"/>
      <c r="P31" s="141"/>
      <c r="Q31" s="141"/>
      <c r="R31" s="141"/>
      <c r="S31" s="141"/>
      <c r="T31" s="141"/>
      <c r="U31" s="141"/>
      <c r="W31" s="70"/>
      <c r="AE31" s="126" t="str">
        <f>C31&amp;G31</f>
        <v/>
      </c>
      <c r="AG31" s="127" t="str">
        <f t="shared" si="9"/>
        <v/>
      </c>
      <c r="AH31" s="127" t="str">
        <f>IF(F31="","",1)</f>
        <v/>
      </c>
      <c r="AI31" s="127" t="str">
        <f>IF(G31="","",1)</f>
        <v/>
      </c>
    </row>
    <row r="32" spans="2:51" ht="27" customHeight="1" x14ac:dyDescent="0.15">
      <c r="B32" s="233"/>
      <c r="C32" s="234"/>
      <c r="D32" s="235"/>
      <c r="E32" s="124"/>
      <c r="F32" s="223"/>
      <c r="G32" s="170"/>
      <c r="H32" s="172"/>
      <c r="I32" s="125"/>
      <c r="J32" s="64" t="str">
        <f>IF(E31="","",LEN(E31)-LEN(SUBSTITUTE(SUBSTITUTE(E31," ",),"　",)))</f>
        <v/>
      </c>
      <c r="K32" s="139"/>
      <c r="L32" s="140"/>
      <c r="M32" s="141"/>
      <c r="N32" s="141"/>
      <c r="O32" s="141"/>
      <c r="P32" s="141"/>
      <c r="Q32" s="141"/>
      <c r="R32" s="141"/>
      <c r="S32" s="141"/>
      <c r="T32" s="141"/>
      <c r="U32" s="141"/>
      <c r="W32" s="70"/>
      <c r="AE32" s="129"/>
      <c r="AG32" s="127" t="str">
        <f t="shared" si="9"/>
        <v/>
      </c>
      <c r="AH32" s="67" t="str">
        <f>IF(AND(AI31=1,AG32=""),1,"")</f>
        <v/>
      </c>
      <c r="AI32" s="67" t="str">
        <f>IF(AND(AI31=1,AH31=""),1,"")</f>
        <v/>
      </c>
    </row>
    <row r="33" spans="1:35" ht="27" customHeight="1" x14ac:dyDescent="0.15">
      <c r="B33" s="233">
        <v>10</v>
      </c>
      <c r="C33" s="234"/>
      <c r="D33" s="235"/>
      <c r="E33" s="124"/>
      <c r="F33" s="221"/>
      <c r="G33" s="183"/>
      <c r="H33" s="155"/>
      <c r="I33" s="156"/>
      <c r="J33" s="68">
        <f>IF(C33=$W$18,1,IF(C33=$X$18,2,IF(C33=$Y$18,1,IF(C33=$Z$18,2,IF(C33=$AA$18,1,IF(C33=$AD$18,2,0))))))</f>
        <v>0</v>
      </c>
      <c r="K33" s="144"/>
      <c r="L33" s="140"/>
      <c r="M33" s="141"/>
      <c r="N33" s="141"/>
      <c r="O33" s="141"/>
      <c r="P33" s="141"/>
      <c r="Q33" s="141"/>
      <c r="R33" s="140"/>
      <c r="S33" s="140"/>
      <c r="T33" s="140"/>
      <c r="U33" s="141"/>
      <c r="AE33" s="126" t="str">
        <f>C33&amp;G33</f>
        <v/>
      </c>
      <c r="AG33" s="127" t="str">
        <f t="shared" si="9"/>
        <v/>
      </c>
      <c r="AH33" s="127" t="str">
        <f>IF(F33="","",1)</f>
        <v/>
      </c>
      <c r="AI33" s="127" t="str">
        <f>IF(G33="","",1)</f>
        <v/>
      </c>
    </row>
    <row r="34" spans="1:35" ht="27" customHeight="1" thickBot="1" x14ac:dyDescent="0.2">
      <c r="B34" s="260"/>
      <c r="C34" s="273"/>
      <c r="D34" s="274"/>
      <c r="E34" s="201"/>
      <c r="F34" s="222"/>
      <c r="G34" s="202"/>
      <c r="H34" s="173"/>
      <c r="I34" s="146"/>
      <c r="J34" s="64" t="str">
        <f>IF(E33="","",LEN(E33)-LEN(SUBSTITUTE(SUBSTITUTE(E33," ",),"　",)))</f>
        <v/>
      </c>
      <c r="K34" s="139"/>
      <c r="L34" s="141"/>
      <c r="M34" s="141"/>
      <c r="N34" s="141"/>
      <c r="O34" s="141"/>
      <c r="P34" s="141"/>
      <c r="Q34" s="141"/>
      <c r="R34" s="140"/>
      <c r="S34" s="140"/>
      <c r="T34" s="140"/>
      <c r="U34" s="141"/>
      <c r="W34" s="70"/>
      <c r="AE34" s="129"/>
      <c r="AG34" s="127" t="str">
        <f t="shared" si="9"/>
        <v/>
      </c>
      <c r="AH34" s="67" t="str">
        <f>IF(AND(AI33=1,AG34=""),1,"")</f>
        <v/>
      </c>
      <c r="AI34" s="67" t="str">
        <f>IF(AND(AI33=1,AH33=""),1,"")</f>
        <v/>
      </c>
    </row>
    <row r="35" spans="1:35" ht="27" customHeight="1" x14ac:dyDescent="0.15">
      <c r="A35" s="68">
        <f>COUNTA(E35,E37,E39,E41,E43,E45,E47,E49,E51,E53)</f>
        <v>0</v>
      </c>
      <c r="B35" s="259">
        <v>11</v>
      </c>
      <c r="C35" s="271"/>
      <c r="D35" s="272"/>
      <c r="E35" s="199"/>
      <c r="F35" s="224"/>
      <c r="G35" s="184"/>
      <c r="H35" s="200"/>
      <c r="I35" s="157"/>
      <c r="J35" s="68">
        <f>IF(C35=$W$18,1,IF(C35=$X$18,2,IF(C35=$Y$18,1,IF(C35=$Z$18,2,IF(C35=$AA$18,1,IF(C35=$AD$18,2,0))))))</f>
        <v>0</v>
      </c>
      <c r="K35" s="139"/>
      <c r="L35" s="140"/>
      <c r="M35" s="141"/>
      <c r="N35" s="141"/>
      <c r="O35" s="141"/>
      <c r="P35" s="141"/>
      <c r="Q35" s="141"/>
      <c r="R35" s="141"/>
      <c r="S35" s="141"/>
      <c r="T35" s="141"/>
      <c r="U35" s="141"/>
      <c r="V35" s="147"/>
      <c r="AE35" s="126" t="str">
        <f>C35&amp;G35</f>
        <v/>
      </c>
      <c r="AG35" s="127" t="str">
        <f t="shared" si="9"/>
        <v/>
      </c>
      <c r="AH35" s="127" t="str">
        <f>IF(F35="","",1)</f>
        <v/>
      </c>
      <c r="AI35" s="127" t="str">
        <f>IF(G35="","",1)</f>
        <v/>
      </c>
    </row>
    <row r="36" spans="1:35" ht="27" customHeight="1" x14ac:dyDescent="0.15">
      <c r="A36" s="128">
        <f>COUNTA(G35:I35,G37:I37,G39:I39,G41:I41,G43:I43,G45:I45,G47:I47,G49:I49,G51:I51,G53:I53)</f>
        <v>0</v>
      </c>
      <c r="B36" s="233"/>
      <c r="C36" s="234"/>
      <c r="D36" s="235"/>
      <c r="E36" s="124"/>
      <c r="F36" s="223"/>
      <c r="G36" s="170"/>
      <c r="H36" s="172"/>
      <c r="I36" s="125"/>
      <c r="J36" s="64" t="str">
        <f>IF(E35="","",LEN(E35)-LEN(SUBSTITUTE(SUBSTITUTE(E35," ",),"　",)))</f>
        <v/>
      </c>
      <c r="K36" s="139"/>
      <c r="L36" s="141"/>
      <c r="M36" s="141"/>
      <c r="N36" s="141"/>
      <c r="O36" s="141"/>
      <c r="P36" s="141"/>
      <c r="Q36" s="141"/>
      <c r="R36" s="140"/>
      <c r="S36" s="140"/>
      <c r="T36" s="140"/>
      <c r="U36" s="141"/>
      <c r="V36" s="147"/>
      <c r="AE36" s="129"/>
      <c r="AG36" s="127" t="str">
        <f t="shared" si="9"/>
        <v/>
      </c>
      <c r="AH36" s="67" t="str">
        <f>IF(AND(AI35=1,AG36=""),1,"")</f>
        <v/>
      </c>
      <c r="AI36" s="67" t="str">
        <f>IF(AND(AI35=1,AH35=""),1,"")</f>
        <v/>
      </c>
    </row>
    <row r="37" spans="1:35" ht="27" customHeight="1" x14ac:dyDescent="0.15">
      <c r="B37" s="233">
        <v>12</v>
      </c>
      <c r="C37" s="234"/>
      <c r="D37" s="235"/>
      <c r="E37" s="124"/>
      <c r="F37" s="221"/>
      <c r="G37" s="183"/>
      <c r="H37" s="155"/>
      <c r="I37" s="156"/>
      <c r="J37" s="68">
        <f>IF(C37=$W$18,1,IF(C37=$X$18,2,IF(C37=$Y$18,1,IF(C37=$Z$18,2,IF(C37=$AA$18,1,IF(C37=$AD$18,2,0))))))</f>
        <v>0</v>
      </c>
      <c r="K37" s="139"/>
      <c r="L37" s="141"/>
      <c r="M37" s="141"/>
      <c r="N37" s="141"/>
      <c r="O37" s="141"/>
      <c r="P37" s="141"/>
      <c r="Q37" s="141"/>
      <c r="R37" s="140"/>
      <c r="S37" s="140"/>
      <c r="T37" s="140"/>
      <c r="U37" s="141"/>
      <c r="V37" s="147"/>
      <c r="AE37" s="126" t="str">
        <f>C37&amp;G37</f>
        <v/>
      </c>
      <c r="AG37" s="127" t="str">
        <f t="shared" si="9"/>
        <v/>
      </c>
      <c r="AH37" s="127" t="str">
        <f>IF(F37="","",1)</f>
        <v/>
      </c>
      <c r="AI37" s="127" t="str">
        <f>IF(G37="","",1)</f>
        <v/>
      </c>
    </row>
    <row r="38" spans="1:35" ht="27" customHeight="1" x14ac:dyDescent="0.15">
      <c r="B38" s="233"/>
      <c r="C38" s="234"/>
      <c r="D38" s="235"/>
      <c r="E38" s="124"/>
      <c r="F38" s="223"/>
      <c r="G38" s="170"/>
      <c r="H38" s="172"/>
      <c r="I38" s="125"/>
      <c r="J38" s="64" t="str">
        <f>IF(E37="","",LEN(E37)-LEN(SUBSTITUTE(SUBSTITUTE(E37," ",),"　",)))</f>
        <v/>
      </c>
      <c r="K38" s="139"/>
      <c r="L38" s="140"/>
      <c r="M38" s="141"/>
      <c r="N38" s="141"/>
      <c r="O38" s="141"/>
      <c r="P38" s="141"/>
      <c r="Q38" s="141"/>
      <c r="R38" s="141"/>
      <c r="S38" s="141"/>
      <c r="T38" s="141"/>
      <c r="U38" s="141"/>
      <c r="V38" s="147"/>
      <c r="AE38" s="129"/>
      <c r="AG38" s="127" t="str">
        <f t="shared" si="9"/>
        <v/>
      </c>
      <c r="AH38" s="67" t="str">
        <f>IF(AND(AI37=1,AG38=""),1,"")</f>
        <v/>
      </c>
      <c r="AI38" s="67" t="str">
        <f>IF(AND(AI37=1,AH37=""),1,"")</f>
        <v/>
      </c>
    </row>
    <row r="39" spans="1:35" ht="27" customHeight="1" x14ac:dyDescent="0.15">
      <c r="B39" s="233">
        <v>13</v>
      </c>
      <c r="C39" s="234"/>
      <c r="D39" s="235"/>
      <c r="E39" s="124"/>
      <c r="F39" s="221"/>
      <c r="G39" s="183"/>
      <c r="H39" s="155"/>
      <c r="I39" s="156"/>
      <c r="J39" s="68">
        <f>IF(C39=$W$18,1,IF(C39=$X$18,2,IF(C39=$Y$18,1,IF(C39=$Z$18,2,IF(C39=$AA$18,1,IF(C39=$AD$18,2,0))))))</f>
        <v>0</v>
      </c>
      <c r="K39" s="139"/>
      <c r="L39" s="140"/>
      <c r="M39" s="141"/>
      <c r="N39" s="141"/>
      <c r="O39" s="141"/>
      <c r="P39" s="141"/>
      <c r="Q39" s="141"/>
      <c r="R39" s="141"/>
      <c r="S39" s="141"/>
      <c r="T39" s="141"/>
      <c r="U39" s="141"/>
      <c r="V39" s="147"/>
      <c r="AE39" s="126" t="str">
        <f>C39&amp;G39</f>
        <v/>
      </c>
      <c r="AG39" s="127" t="str">
        <f t="shared" si="9"/>
        <v/>
      </c>
      <c r="AH39" s="127" t="str">
        <f>IF(F39="","",1)</f>
        <v/>
      </c>
      <c r="AI39" s="127" t="str">
        <f>IF(G39="","",1)</f>
        <v/>
      </c>
    </row>
    <row r="40" spans="1:35" ht="27" customHeight="1" x14ac:dyDescent="0.15">
      <c r="B40" s="233"/>
      <c r="C40" s="234"/>
      <c r="D40" s="235"/>
      <c r="E40" s="124"/>
      <c r="F40" s="223"/>
      <c r="G40" s="170"/>
      <c r="H40" s="172"/>
      <c r="I40" s="125"/>
      <c r="J40" s="64" t="str">
        <f>IF(E39="","",LEN(E39)-LEN(SUBSTITUTE(SUBSTITUTE(E39," ",),"　",)))</f>
        <v/>
      </c>
      <c r="K40" s="144"/>
      <c r="L40" s="140"/>
      <c r="M40" s="141"/>
      <c r="N40" s="141"/>
      <c r="O40" s="141"/>
      <c r="P40" s="141"/>
      <c r="Q40" s="141"/>
      <c r="R40" s="140"/>
      <c r="S40" s="140"/>
      <c r="T40" s="140"/>
      <c r="U40" s="141"/>
      <c r="V40" s="147"/>
      <c r="AE40" s="129"/>
      <c r="AG40" s="127" t="str">
        <f t="shared" si="9"/>
        <v/>
      </c>
      <c r="AH40" s="67" t="str">
        <f>IF(AND(AI39=1,AG40=""),1,"")</f>
        <v/>
      </c>
      <c r="AI40" s="67" t="str">
        <f>IF(AND(AI39=1,AH39=""),1,"")</f>
        <v/>
      </c>
    </row>
    <row r="41" spans="1:35" ht="27" customHeight="1" x14ac:dyDescent="0.15">
      <c r="B41" s="233">
        <v>14</v>
      </c>
      <c r="C41" s="234"/>
      <c r="D41" s="235"/>
      <c r="E41" s="124"/>
      <c r="F41" s="221"/>
      <c r="G41" s="183"/>
      <c r="H41" s="155"/>
      <c r="I41" s="156"/>
      <c r="J41" s="68">
        <f>IF(C41=$W$18,1,IF(C41=$X$18,2,IF(C41=$Y$18,1,IF(C41=$Z$18,2,IF(C41=$AA$18,1,IF(C41=$AD$18,2,0))))))</f>
        <v>0</v>
      </c>
      <c r="K41" s="139"/>
      <c r="L41" s="141"/>
      <c r="M41" s="141"/>
      <c r="N41" s="141"/>
      <c r="O41" s="141"/>
      <c r="P41" s="141"/>
      <c r="Q41" s="141"/>
      <c r="R41" s="140"/>
      <c r="S41" s="140"/>
      <c r="T41" s="140"/>
      <c r="U41" s="141"/>
      <c r="V41" s="147"/>
      <c r="AE41" s="126" t="str">
        <f>C41&amp;G41</f>
        <v/>
      </c>
      <c r="AG41" s="127" t="str">
        <f t="shared" si="9"/>
        <v/>
      </c>
      <c r="AH41" s="127" t="str">
        <f>IF(F41="","",1)</f>
        <v/>
      </c>
      <c r="AI41" s="127" t="str">
        <f>IF(G41="","",1)</f>
        <v/>
      </c>
    </row>
    <row r="42" spans="1:35" ht="27" customHeight="1" x14ac:dyDescent="0.15">
      <c r="B42" s="233"/>
      <c r="C42" s="234"/>
      <c r="D42" s="235"/>
      <c r="E42" s="124"/>
      <c r="F42" s="223"/>
      <c r="G42" s="170"/>
      <c r="H42" s="172"/>
      <c r="I42" s="125"/>
      <c r="J42" s="64" t="str">
        <f>IF(E41="","",LEN(E41)-LEN(SUBSTITUTE(SUBSTITUTE(E41," ",),"　",)))</f>
        <v/>
      </c>
      <c r="K42" s="139"/>
      <c r="L42" s="141"/>
      <c r="M42" s="141"/>
      <c r="N42" s="141"/>
      <c r="O42" s="141"/>
      <c r="P42" s="141"/>
      <c r="Q42" s="141"/>
      <c r="R42" s="140"/>
      <c r="S42" s="140"/>
      <c r="T42" s="140"/>
      <c r="U42" s="141"/>
      <c r="V42" s="147"/>
      <c r="AE42" s="129"/>
      <c r="AG42" s="127" t="str">
        <f t="shared" si="9"/>
        <v/>
      </c>
      <c r="AH42" s="67" t="str">
        <f>IF(AND(AI41=1,AG42=""),1,"")</f>
        <v/>
      </c>
      <c r="AI42" s="67" t="str">
        <f>IF(AND(AI41=1,AH41=""),1,"")</f>
        <v/>
      </c>
    </row>
    <row r="43" spans="1:35" ht="27" customHeight="1" x14ac:dyDescent="0.15">
      <c r="B43" s="233">
        <v>15</v>
      </c>
      <c r="C43" s="234"/>
      <c r="D43" s="235"/>
      <c r="E43" s="124"/>
      <c r="F43" s="221"/>
      <c r="G43" s="183"/>
      <c r="H43" s="155"/>
      <c r="I43" s="156"/>
      <c r="J43" s="68">
        <f>IF(C43=$W$18,1,IF(C43=$X$18,2,IF(C43=$Y$18,1,IF(C43=$Z$18,2,IF(C43=$AA$18,1,IF(C43=$AD$18,2,0))))))</f>
        <v>0</v>
      </c>
      <c r="K43" s="139"/>
      <c r="L43" s="140"/>
      <c r="M43" s="141"/>
      <c r="N43" s="141"/>
      <c r="O43" s="141"/>
      <c r="P43" s="141"/>
      <c r="Q43" s="141"/>
      <c r="R43" s="141"/>
      <c r="S43" s="141"/>
      <c r="T43" s="141"/>
      <c r="U43" s="141"/>
      <c r="V43" s="147"/>
      <c r="AE43" s="126" t="str">
        <f>C43&amp;G43</f>
        <v/>
      </c>
      <c r="AG43" s="127" t="str">
        <f t="shared" si="9"/>
        <v/>
      </c>
      <c r="AH43" s="127" t="str">
        <f>IF(F43="","",1)</f>
        <v/>
      </c>
      <c r="AI43" s="127" t="str">
        <f>IF(G43="","",1)</f>
        <v/>
      </c>
    </row>
    <row r="44" spans="1:35" ht="27" customHeight="1" x14ac:dyDescent="0.15">
      <c r="B44" s="233"/>
      <c r="C44" s="234"/>
      <c r="D44" s="235"/>
      <c r="E44" s="124"/>
      <c r="F44" s="223"/>
      <c r="G44" s="170"/>
      <c r="H44" s="172"/>
      <c r="I44" s="125"/>
      <c r="J44" s="64" t="str">
        <f>IF(E43="","",LEN(E43)-LEN(SUBSTITUTE(SUBSTITUTE(E43," ",),"　",)))</f>
        <v/>
      </c>
      <c r="K44" s="139"/>
      <c r="L44" s="140"/>
      <c r="M44" s="141"/>
      <c r="N44" s="141"/>
      <c r="O44" s="141"/>
      <c r="P44" s="141"/>
      <c r="Q44" s="141"/>
      <c r="R44" s="141"/>
      <c r="S44" s="141"/>
      <c r="T44" s="141"/>
      <c r="U44" s="141"/>
      <c r="V44" s="147"/>
      <c r="AE44" s="129"/>
      <c r="AG44" s="127" t="str">
        <f t="shared" si="9"/>
        <v/>
      </c>
      <c r="AH44" s="67" t="str">
        <f>IF(AND(AI43=1,AG44=""),1,"")</f>
        <v/>
      </c>
      <c r="AI44" s="67" t="str">
        <f>IF(AND(AI43=1,AH43=""),1,"")</f>
        <v/>
      </c>
    </row>
    <row r="45" spans="1:35" ht="27" customHeight="1" x14ac:dyDescent="0.15">
      <c r="B45" s="233">
        <v>16</v>
      </c>
      <c r="C45" s="234"/>
      <c r="D45" s="235"/>
      <c r="E45" s="124"/>
      <c r="F45" s="221"/>
      <c r="G45" s="183"/>
      <c r="H45" s="155"/>
      <c r="I45" s="156"/>
      <c r="J45" s="68">
        <f>IF(C45=$W$18,1,IF(C45=$X$18,2,IF(C45=$Y$18,1,IF(C45=$Z$18,2,IF(C45=$AA$18,1,IF(C45=$AD$18,2,0))))))</f>
        <v>0</v>
      </c>
      <c r="K45" s="144"/>
      <c r="L45" s="140"/>
      <c r="M45" s="141"/>
      <c r="N45" s="141"/>
      <c r="O45" s="141"/>
      <c r="P45" s="141"/>
      <c r="Q45" s="141"/>
      <c r="R45" s="140"/>
      <c r="S45" s="140"/>
      <c r="T45" s="140"/>
      <c r="U45" s="141"/>
      <c r="V45" s="147"/>
      <c r="AE45" s="126" t="str">
        <f>C45&amp;G45</f>
        <v/>
      </c>
      <c r="AG45" s="127" t="str">
        <f t="shared" si="9"/>
        <v/>
      </c>
      <c r="AH45" s="127" t="str">
        <f>IF(F45="","",1)</f>
        <v/>
      </c>
      <c r="AI45" s="127" t="str">
        <f>IF(G45="","",1)</f>
        <v/>
      </c>
    </row>
    <row r="46" spans="1:35" ht="27" customHeight="1" x14ac:dyDescent="0.15">
      <c r="B46" s="233"/>
      <c r="C46" s="234"/>
      <c r="D46" s="235"/>
      <c r="E46" s="124"/>
      <c r="F46" s="223"/>
      <c r="G46" s="170"/>
      <c r="H46" s="172"/>
      <c r="I46" s="125"/>
      <c r="J46" s="64" t="str">
        <f>IF(E45="","",LEN(E45)-LEN(SUBSTITUTE(SUBSTITUTE(E45," ",),"　",)))</f>
        <v/>
      </c>
      <c r="K46" s="139"/>
      <c r="L46" s="140"/>
      <c r="M46" s="141"/>
      <c r="N46" s="141"/>
      <c r="O46" s="141"/>
      <c r="P46" s="141"/>
      <c r="Q46" s="141"/>
      <c r="R46" s="141"/>
      <c r="S46" s="141"/>
      <c r="T46" s="141"/>
      <c r="U46" s="141"/>
      <c r="V46" s="147"/>
      <c r="AE46" s="129"/>
      <c r="AG46" s="127" t="str">
        <f t="shared" si="9"/>
        <v/>
      </c>
      <c r="AH46" s="67" t="str">
        <f>IF(AND(AI45=1,AG46=""),1,"")</f>
        <v/>
      </c>
      <c r="AI46" s="67" t="str">
        <f>IF(AND(AI45=1,AH45=""),1,"")</f>
        <v/>
      </c>
    </row>
    <row r="47" spans="1:35" ht="27" customHeight="1" x14ac:dyDescent="0.15">
      <c r="B47" s="233">
        <v>17</v>
      </c>
      <c r="C47" s="234"/>
      <c r="D47" s="235"/>
      <c r="E47" s="124"/>
      <c r="F47" s="221"/>
      <c r="G47" s="183"/>
      <c r="H47" s="155"/>
      <c r="I47" s="156"/>
      <c r="J47" s="68">
        <f>IF(C47=$W$18,1,IF(C47=$X$18,2,IF(C47=$Y$18,1,IF(C47=$Z$18,2,IF(C47=$AA$18,1,IF(C47=$AD$18,2,0))))))</f>
        <v>0</v>
      </c>
      <c r="K47" s="139"/>
      <c r="L47" s="141"/>
      <c r="M47" s="141"/>
      <c r="N47" s="141"/>
      <c r="O47" s="141"/>
      <c r="P47" s="141"/>
      <c r="Q47" s="141"/>
      <c r="R47" s="140"/>
      <c r="S47" s="140"/>
      <c r="T47" s="140"/>
      <c r="U47" s="141"/>
      <c r="V47" s="147"/>
      <c r="AE47" s="126" t="str">
        <f>C47&amp;G47</f>
        <v/>
      </c>
      <c r="AG47" s="127" t="str">
        <f t="shared" si="9"/>
        <v/>
      </c>
      <c r="AH47" s="127" t="str">
        <f>IF(F47="","",1)</f>
        <v/>
      </c>
      <c r="AI47" s="127" t="str">
        <f>IF(G47="","",1)</f>
        <v/>
      </c>
    </row>
    <row r="48" spans="1:35" ht="27" customHeight="1" x14ac:dyDescent="0.15">
      <c r="B48" s="233"/>
      <c r="C48" s="234"/>
      <c r="D48" s="235"/>
      <c r="E48" s="124"/>
      <c r="F48" s="223"/>
      <c r="G48" s="170"/>
      <c r="H48" s="172"/>
      <c r="I48" s="125"/>
      <c r="J48" s="64" t="str">
        <f>IF(E47="","",LEN(E47)-LEN(SUBSTITUTE(SUBSTITUTE(E47," ",),"　",)))</f>
        <v/>
      </c>
      <c r="K48" s="139"/>
      <c r="L48" s="140"/>
      <c r="M48" s="141"/>
      <c r="N48" s="141"/>
      <c r="O48" s="141"/>
      <c r="P48" s="141"/>
      <c r="Q48" s="141"/>
      <c r="R48" s="141"/>
      <c r="S48" s="141"/>
      <c r="T48" s="141"/>
      <c r="U48" s="141"/>
      <c r="V48" s="147"/>
      <c r="AE48" s="129"/>
      <c r="AG48" s="127" t="str">
        <f t="shared" ref="AG48:AG79" si="10">IF(E48="","",1)</f>
        <v/>
      </c>
      <c r="AH48" s="67" t="str">
        <f>IF(AND(AI47=1,AG48=""),1,"")</f>
        <v/>
      </c>
      <c r="AI48" s="67" t="str">
        <f>IF(AND(AI47=1,AH47=""),1,"")</f>
        <v/>
      </c>
    </row>
    <row r="49" spans="1:35" ht="27" customHeight="1" x14ac:dyDescent="0.15">
      <c r="B49" s="233">
        <v>18</v>
      </c>
      <c r="C49" s="234"/>
      <c r="D49" s="235"/>
      <c r="E49" s="124"/>
      <c r="F49" s="221"/>
      <c r="G49" s="183"/>
      <c r="H49" s="155"/>
      <c r="I49" s="156"/>
      <c r="J49" s="68">
        <f>IF(C49=$W$18,1,IF(C49=$X$18,2,IF(C49=$Y$18,1,IF(C49=$Z$18,2,IF(C49=$AA$18,1,IF(C49=$AD$18,2,0))))))</f>
        <v>0</v>
      </c>
      <c r="K49" s="139"/>
      <c r="L49" s="140"/>
      <c r="M49" s="141"/>
      <c r="N49" s="141"/>
      <c r="O49" s="141"/>
      <c r="P49" s="141"/>
      <c r="Q49" s="140"/>
      <c r="R49" s="140"/>
      <c r="S49" s="140"/>
      <c r="T49" s="140"/>
      <c r="U49" s="141"/>
      <c r="V49" s="147"/>
      <c r="AE49" s="126" t="str">
        <f>C49&amp;G49</f>
        <v/>
      </c>
      <c r="AG49" s="127" t="str">
        <f t="shared" si="10"/>
        <v/>
      </c>
      <c r="AH49" s="127" t="str">
        <f>IF(F49="","",1)</f>
        <v/>
      </c>
      <c r="AI49" s="127" t="str">
        <f>IF(G49="","",1)</f>
        <v/>
      </c>
    </row>
    <row r="50" spans="1:35" ht="27" customHeight="1" x14ac:dyDescent="0.15">
      <c r="B50" s="233"/>
      <c r="C50" s="234"/>
      <c r="D50" s="235"/>
      <c r="E50" s="124"/>
      <c r="F50" s="223"/>
      <c r="G50" s="170"/>
      <c r="H50" s="172"/>
      <c r="I50" s="125"/>
      <c r="J50" s="64" t="str">
        <f>IF(E49="","",LEN(E49)-LEN(SUBSTITUTE(SUBSTITUTE(E49," ",),"　",)))</f>
        <v/>
      </c>
      <c r="K50" s="139"/>
      <c r="L50" s="140"/>
      <c r="M50" s="141"/>
      <c r="N50" s="141"/>
      <c r="O50" s="141"/>
      <c r="P50" s="141"/>
      <c r="Q50" s="141"/>
      <c r="R50" s="140"/>
      <c r="S50" s="140"/>
      <c r="T50" s="140"/>
      <c r="U50" s="141"/>
      <c r="V50" s="147"/>
      <c r="AE50" s="129"/>
      <c r="AG50" s="127" t="str">
        <f t="shared" si="10"/>
        <v/>
      </c>
      <c r="AH50" s="67" t="str">
        <f>IF(AND(AI49=1,AG50=""),1,"")</f>
        <v/>
      </c>
      <c r="AI50" s="67" t="str">
        <f>IF(AND(AI49=1,AH49=""),1,"")</f>
        <v/>
      </c>
    </row>
    <row r="51" spans="1:35" ht="27" customHeight="1" x14ac:dyDescent="0.15">
      <c r="B51" s="233">
        <v>19</v>
      </c>
      <c r="C51" s="234"/>
      <c r="D51" s="235"/>
      <c r="E51" s="124"/>
      <c r="F51" s="221"/>
      <c r="G51" s="183"/>
      <c r="H51" s="155"/>
      <c r="I51" s="156"/>
      <c r="J51" s="68">
        <f>IF(C51=$W$18,1,IF(C51=$X$18,2,IF(C51=$Y$18,1,IF(C51=$Z$18,2,IF(C51=$AA$18,1,IF(C51=$AD$18,2,0))))))</f>
        <v>0</v>
      </c>
      <c r="K51" s="139"/>
      <c r="L51" s="140"/>
      <c r="M51" s="141"/>
      <c r="N51" s="141"/>
      <c r="O51" s="141"/>
      <c r="P51" s="141"/>
      <c r="Q51" s="141"/>
      <c r="R51" s="140"/>
      <c r="S51" s="140"/>
      <c r="T51" s="140"/>
      <c r="U51" s="141"/>
      <c r="V51" s="147"/>
      <c r="AE51" s="126" t="str">
        <f>C51&amp;G51</f>
        <v/>
      </c>
      <c r="AG51" s="127" t="str">
        <f t="shared" si="10"/>
        <v/>
      </c>
      <c r="AH51" s="127" t="str">
        <f>IF(F51="","",1)</f>
        <v/>
      </c>
      <c r="AI51" s="127" t="str">
        <f>IF(G51="","",1)</f>
        <v/>
      </c>
    </row>
    <row r="52" spans="1:35" ht="27" customHeight="1" x14ac:dyDescent="0.15">
      <c r="B52" s="233"/>
      <c r="C52" s="234"/>
      <c r="D52" s="235"/>
      <c r="E52" s="124"/>
      <c r="F52" s="223"/>
      <c r="G52" s="170"/>
      <c r="H52" s="172"/>
      <c r="I52" s="125"/>
      <c r="J52" s="64" t="str">
        <f>IF(E51="","",LEN(E51)-LEN(SUBSTITUTE(SUBSTITUTE(E51," ",),"　",)))</f>
        <v/>
      </c>
      <c r="K52" s="139"/>
      <c r="L52" s="140"/>
      <c r="M52" s="141"/>
      <c r="N52" s="141"/>
      <c r="O52" s="141"/>
      <c r="P52" s="141"/>
      <c r="Q52" s="141"/>
      <c r="R52" s="140"/>
      <c r="S52" s="140"/>
      <c r="T52" s="140"/>
      <c r="U52" s="141"/>
      <c r="V52" s="147"/>
      <c r="AE52" s="129"/>
      <c r="AG52" s="127" t="str">
        <f t="shared" si="10"/>
        <v/>
      </c>
      <c r="AH52" s="67" t="str">
        <f>IF(AND(AI51=1,AG52=""),1,"")</f>
        <v/>
      </c>
      <c r="AI52" s="67" t="str">
        <f>IF(AND(AI51=1,AH51=""),1,"")</f>
        <v/>
      </c>
    </row>
    <row r="53" spans="1:35" ht="27" customHeight="1" x14ac:dyDescent="0.15">
      <c r="B53" s="233">
        <v>20</v>
      </c>
      <c r="C53" s="234"/>
      <c r="D53" s="235"/>
      <c r="E53" s="124"/>
      <c r="F53" s="221"/>
      <c r="G53" s="183"/>
      <c r="H53" s="155"/>
      <c r="I53" s="156"/>
      <c r="J53" s="68">
        <f>IF(C53=$W$18,1,IF(C53=$X$18,2,IF(C53=$Y$18,1,IF(C53=$Z$18,2,IF(C53=$AA$18,1,IF(C53=$AD$18,2,0))))))</f>
        <v>0</v>
      </c>
      <c r="K53" s="139"/>
      <c r="L53" s="140"/>
      <c r="M53" s="140"/>
      <c r="N53" s="140"/>
      <c r="O53" s="140"/>
      <c r="P53" s="140"/>
      <c r="Q53" s="141"/>
      <c r="R53" s="140"/>
      <c r="S53" s="140"/>
      <c r="T53" s="140"/>
      <c r="U53" s="141"/>
      <c r="V53" s="147"/>
      <c r="AE53" s="126" t="str">
        <f>C53&amp;G53</f>
        <v/>
      </c>
      <c r="AG53" s="127" t="str">
        <f t="shared" si="10"/>
        <v/>
      </c>
      <c r="AH53" s="127" t="str">
        <f>IF(F53="","",1)</f>
        <v/>
      </c>
      <c r="AI53" s="127" t="str">
        <f>IF(G53="","",1)</f>
        <v/>
      </c>
    </row>
    <row r="54" spans="1:35" ht="27" customHeight="1" thickBot="1" x14ac:dyDescent="0.2">
      <c r="B54" s="260"/>
      <c r="C54" s="273"/>
      <c r="D54" s="274"/>
      <c r="E54" s="201"/>
      <c r="F54" s="222"/>
      <c r="G54" s="202"/>
      <c r="H54" s="173"/>
      <c r="I54" s="146"/>
      <c r="J54" s="64" t="str">
        <f>IF(E53="","",LEN(E53)-LEN(SUBSTITUTE(SUBSTITUTE(E53," ",),"　",)))</f>
        <v/>
      </c>
      <c r="K54" s="139"/>
      <c r="L54" s="140"/>
      <c r="M54" s="140"/>
      <c r="N54" s="140"/>
      <c r="O54" s="140"/>
      <c r="P54" s="140"/>
      <c r="Q54" s="141"/>
      <c r="R54" s="140"/>
      <c r="S54" s="140"/>
      <c r="T54" s="140"/>
      <c r="U54" s="141"/>
      <c r="V54" s="147"/>
      <c r="AE54" s="129"/>
      <c r="AG54" s="127" t="str">
        <f t="shared" si="10"/>
        <v/>
      </c>
      <c r="AH54" s="67" t="str">
        <f>IF(AND(AI53=1,AG54=""),1,"")</f>
        <v/>
      </c>
      <c r="AI54" s="67" t="str">
        <f>IF(AND(AI53=1,AH53=""),1,"")</f>
        <v/>
      </c>
    </row>
    <row r="55" spans="1:35" ht="27" customHeight="1" x14ac:dyDescent="0.15">
      <c r="A55" s="68">
        <f>COUNTA(E55,E57,E59,E61,E63,E65,E67,E69,E71,E73)</f>
        <v>0</v>
      </c>
      <c r="B55" s="259">
        <v>21</v>
      </c>
      <c r="C55" s="271"/>
      <c r="D55" s="272"/>
      <c r="E55" s="199"/>
      <c r="F55" s="224"/>
      <c r="G55" s="184"/>
      <c r="H55" s="200"/>
      <c r="I55" s="157"/>
      <c r="J55" s="68">
        <f>IF(C55=$W$18,1,IF(C55=$X$18,2,IF(C55=$Y$18,1,IF(C55=$Z$18,2,IF(C55=$AA$18,1,IF(C55=$AD$18,2,0))))))</f>
        <v>0</v>
      </c>
      <c r="K55" s="139"/>
      <c r="L55" s="140"/>
      <c r="M55" s="141"/>
      <c r="N55" s="141"/>
      <c r="O55" s="141"/>
      <c r="P55" s="141"/>
      <c r="Q55" s="141"/>
      <c r="R55" s="140"/>
      <c r="S55" s="140"/>
      <c r="T55" s="140"/>
      <c r="U55" s="141"/>
      <c r="V55" s="147"/>
      <c r="AE55" s="126" t="str">
        <f>C55&amp;G55</f>
        <v/>
      </c>
      <c r="AG55" s="127" t="str">
        <f t="shared" si="10"/>
        <v/>
      </c>
      <c r="AH55" s="127" t="str">
        <f>IF(F55="","",1)</f>
        <v/>
      </c>
      <c r="AI55" s="127" t="str">
        <f>IF(G55="","",1)</f>
        <v/>
      </c>
    </row>
    <row r="56" spans="1:35" ht="27" customHeight="1" x14ac:dyDescent="0.15">
      <c r="A56" s="128">
        <f>COUNTA(G55:I55,G57:I57,G59:I59,G61:I61,G63:I63,G65:I65,G67:I67,G69:I69,G71:I71,G73:I73)</f>
        <v>0</v>
      </c>
      <c r="B56" s="233"/>
      <c r="C56" s="234"/>
      <c r="D56" s="235"/>
      <c r="E56" s="124"/>
      <c r="F56" s="223"/>
      <c r="G56" s="170"/>
      <c r="H56" s="172"/>
      <c r="I56" s="125"/>
      <c r="J56" s="64" t="str">
        <f>IF(E55="","",LEN(E55)-LEN(SUBSTITUTE(SUBSTITUTE(E55," ",),"　",)))</f>
        <v/>
      </c>
      <c r="K56" s="139"/>
      <c r="L56" s="140"/>
      <c r="M56" s="141"/>
      <c r="N56" s="141"/>
      <c r="O56" s="141"/>
      <c r="P56" s="141"/>
      <c r="Q56" s="141"/>
      <c r="R56" s="140"/>
      <c r="S56" s="140"/>
      <c r="T56" s="140"/>
      <c r="U56" s="141"/>
      <c r="V56" s="147"/>
      <c r="AE56" s="129"/>
      <c r="AG56" s="127" t="str">
        <f t="shared" si="10"/>
        <v/>
      </c>
      <c r="AH56" s="67" t="str">
        <f>IF(AND(AI55=1,AG56=""),1,"")</f>
        <v/>
      </c>
      <c r="AI56" s="67" t="str">
        <f>IF(AND(AI55=1,AH55=""),1,"")</f>
        <v/>
      </c>
    </row>
    <row r="57" spans="1:35" ht="27" customHeight="1" x14ac:dyDescent="0.15">
      <c r="B57" s="233">
        <v>22</v>
      </c>
      <c r="C57" s="234"/>
      <c r="D57" s="235"/>
      <c r="E57" s="124"/>
      <c r="F57" s="221"/>
      <c r="G57" s="183"/>
      <c r="H57" s="155"/>
      <c r="I57" s="156"/>
      <c r="J57" s="68">
        <f>IF(C57=$W$18,1,IF(C57=$X$18,2,IF(C57=$Y$18,1,IF(C57=$Z$18,2,IF(C57=$AA$18,1,IF(C57=$AD$18,2,0))))))</f>
        <v>0</v>
      </c>
      <c r="K57" s="139"/>
      <c r="L57" s="141"/>
      <c r="M57" s="141"/>
      <c r="N57" s="141"/>
      <c r="O57" s="141"/>
      <c r="P57" s="141"/>
      <c r="Q57" s="140"/>
      <c r="R57" s="141"/>
      <c r="S57" s="141"/>
      <c r="T57" s="141"/>
      <c r="U57" s="140"/>
      <c r="V57" s="147"/>
      <c r="AE57" s="126" t="str">
        <f>C57&amp;G57</f>
        <v/>
      </c>
      <c r="AG57" s="127" t="str">
        <f t="shared" si="10"/>
        <v/>
      </c>
      <c r="AH57" s="127" t="str">
        <f>IF(F57="","",1)</f>
        <v/>
      </c>
      <c r="AI57" s="127" t="str">
        <f>IF(G57="","",1)</f>
        <v/>
      </c>
    </row>
    <row r="58" spans="1:35" ht="27" customHeight="1" x14ac:dyDescent="0.15">
      <c r="B58" s="233"/>
      <c r="C58" s="234"/>
      <c r="D58" s="235"/>
      <c r="E58" s="124"/>
      <c r="F58" s="223"/>
      <c r="G58" s="170"/>
      <c r="H58" s="172"/>
      <c r="I58" s="125"/>
      <c r="J58" s="64" t="str">
        <f>IF(E57="","",LEN(E57)-LEN(SUBSTITUTE(SUBSTITUTE(E57," ",),"　",)))</f>
        <v/>
      </c>
      <c r="K58" s="139"/>
      <c r="L58" s="140"/>
      <c r="M58" s="141"/>
      <c r="N58" s="141"/>
      <c r="O58" s="141"/>
      <c r="P58" s="141"/>
      <c r="Q58" s="141"/>
      <c r="R58" s="140"/>
      <c r="S58" s="140"/>
      <c r="T58" s="140"/>
      <c r="U58" s="141"/>
      <c r="V58" s="147"/>
      <c r="AE58" s="129"/>
      <c r="AG58" s="127" t="str">
        <f t="shared" si="10"/>
        <v/>
      </c>
      <c r="AH58" s="67" t="str">
        <f>IF(AND(AI57=1,AG58=""),1,"")</f>
        <v/>
      </c>
      <c r="AI58" s="67" t="str">
        <f>IF(AND(AI57=1,AH57=""),1,"")</f>
        <v/>
      </c>
    </row>
    <row r="59" spans="1:35" ht="27" customHeight="1" x14ac:dyDescent="0.15">
      <c r="B59" s="233">
        <v>23</v>
      </c>
      <c r="C59" s="234"/>
      <c r="D59" s="235"/>
      <c r="E59" s="124"/>
      <c r="F59" s="221"/>
      <c r="G59" s="183"/>
      <c r="H59" s="155"/>
      <c r="I59" s="156"/>
      <c r="J59" s="68">
        <f>IF(C59=$W$18,1,IF(C59=$X$18,2,IF(C59=$Y$18,1,IF(C59=$Z$18,2,IF(C59=$AA$18,1,IF(C59=$AD$18,2,0))))))</f>
        <v>0</v>
      </c>
      <c r="K59" s="139"/>
      <c r="L59" s="141"/>
      <c r="M59" s="141"/>
      <c r="N59" s="141"/>
      <c r="O59" s="141"/>
      <c r="P59" s="141"/>
      <c r="Q59" s="141"/>
      <c r="R59" s="140"/>
      <c r="S59" s="140"/>
      <c r="T59" s="140"/>
      <c r="U59" s="141"/>
      <c r="V59" s="147"/>
      <c r="AE59" s="126" t="str">
        <f>C59&amp;G59</f>
        <v/>
      </c>
      <c r="AG59" s="127" t="str">
        <f t="shared" si="10"/>
        <v/>
      </c>
      <c r="AH59" s="127" t="str">
        <f>IF(F59="","",1)</f>
        <v/>
      </c>
      <c r="AI59" s="127" t="str">
        <f>IF(G59="","",1)</f>
        <v/>
      </c>
    </row>
    <row r="60" spans="1:35" ht="27" customHeight="1" x14ac:dyDescent="0.15">
      <c r="B60" s="233"/>
      <c r="C60" s="234"/>
      <c r="D60" s="235"/>
      <c r="E60" s="124"/>
      <c r="F60" s="223"/>
      <c r="G60" s="170"/>
      <c r="H60" s="172"/>
      <c r="I60" s="125"/>
      <c r="J60" s="64" t="str">
        <f>IF(E59="","",LEN(E59)-LEN(SUBSTITUTE(SUBSTITUTE(E59," ",),"　",)))</f>
        <v/>
      </c>
      <c r="K60" s="139"/>
      <c r="L60" s="140"/>
      <c r="M60" s="141"/>
      <c r="N60" s="141"/>
      <c r="O60" s="141"/>
      <c r="P60" s="141"/>
      <c r="Q60" s="141"/>
      <c r="R60" s="141"/>
      <c r="S60" s="141"/>
      <c r="T60" s="141"/>
      <c r="U60" s="141"/>
      <c r="V60" s="147"/>
      <c r="AE60" s="129"/>
      <c r="AG60" s="127" t="str">
        <f t="shared" si="10"/>
        <v/>
      </c>
      <c r="AH60" s="67" t="str">
        <f>IF(AND(AI59=1,AG60=""),1,"")</f>
        <v/>
      </c>
      <c r="AI60" s="67" t="str">
        <f>IF(AND(AI59=1,AH59=""),1,"")</f>
        <v/>
      </c>
    </row>
    <row r="61" spans="1:35" ht="27" customHeight="1" x14ac:dyDescent="0.15">
      <c r="B61" s="233">
        <v>24</v>
      </c>
      <c r="C61" s="234"/>
      <c r="D61" s="235"/>
      <c r="E61" s="124"/>
      <c r="F61" s="221"/>
      <c r="G61" s="183"/>
      <c r="H61" s="155"/>
      <c r="I61" s="156"/>
      <c r="J61" s="68">
        <f>IF(C61=$W$18,1,IF(C61=$X$18,2,IF(C61=$Y$18,1,IF(C61=$Z$18,2,IF(C61=$AA$18,1,IF(C61=$AD$18,2,0))))))</f>
        <v>0</v>
      </c>
      <c r="K61" s="139"/>
      <c r="L61" s="141"/>
      <c r="M61" s="141"/>
      <c r="N61" s="141"/>
      <c r="O61" s="141"/>
      <c r="P61" s="141"/>
      <c r="Q61" s="141"/>
      <c r="R61" s="140"/>
      <c r="S61" s="140"/>
      <c r="T61" s="140"/>
      <c r="U61" s="141"/>
      <c r="V61" s="147"/>
      <c r="AE61" s="126" t="str">
        <f>C61&amp;G61</f>
        <v/>
      </c>
      <c r="AG61" s="127" t="str">
        <f t="shared" si="10"/>
        <v/>
      </c>
      <c r="AH61" s="127" t="str">
        <f>IF(F61="","",1)</f>
        <v/>
      </c>
      <c r="AI61" s="127" t="str">
        <f>IF(G61="","",1)</f>
        <v/>
      </c>
    </row>
    <row r="62" spans="1:35" ht="27" customHeight="1" x14ac:dyDescent="0.15">
      <c r="B62" s="233"/>
      <c r="C62" s="234"/>
      <c r="D62" s="235"/>
      <c r="E62" s="124"/>
      <c r="F62" s="223"/>
      <c r="G62" s="170"/>
      <c r="H62" s="172"/>
      <c r="I62" s="125"/>
      <c r="J62" s="64" t="str">
        <f>IF(E61="","",LEN(E61)-LEN(SUBSTITUTE(SUBSTITUTE(E61," ",),"　",)))</f>
        <v/>
      </c>
      <c r="K62" s="139"/>
      <c r="L62" s="141"/>
      <c r="M62" s="141"/>
      <c r="N62" s="141"/>
      <c r="O62" s="141"/>
      <c r="P62" s="141"/>
      <c r="Q62" s="141"/>
      <c r="R62" s="140"/>
      <c r="S62" s="140"/>
      <c r="T62" s="140"/>
      <c r="U62" s="141"/>
      <c r="V62" s="147"/>
      <c r="AE62" s="129"/>
      <c r="AG62" s="127" t="str">
        <f t="shared" si="10"/>
        <v/>
      </c>
      <c r="AH62" s="67" t="str">
        <f>IF(AND(AI61=1,AG62=""),1,"")</f>
        <v/>
      </c>
      <c r="AI62" s="67" t="str">
        <f>IF(AND(AI61=1,AH61=""),1,"")</f>
        <v/>
      </c>
    </row>
    <row r="63" spans="1:35" ht="27" customHeight="1" x14ac:dyDescent="0.15">
      <c r="B63" s="233">
        <v>25</v>
      </c>
      <c r="C63" s="234"/>
      <c r="D63" s="235"/>
      <c r="E63" s="124"/>
      <c r="F63" s="221"/>
      <c r="G63" s="183"/>
      <c r="H63" s="155"/>
      <c r="I63" s="156"/>
      <c r="J63" s="68">
        <f>IF(C63=$W$18,1,IF(C63=$X$18,2,IF(C63=$Y$18,1,IF(C63=$Z$18,2,IF(C63=$AA$18,1,IF(C63=$AD$18,2,0))))))</f>
        <v>0</v>
      </c>
      <c r="K63" s="139"/>
      <c r="L63" s="140"/>
      <c r="M63" s="141"/>
      <c r="N63" s="141"/>
      <c r="O63" s="141"/>
      <c r="P63" s="141"/>
      <c r="Q63" s="141"/>
      <c r="R63" s="141"/>
      <c r="S63" s="141"/>
      <c r="T63" s="141"/>
      <c r="U63" s="141"/>
      <c r="V63" s="147"/>
      <c r="AE63" s="126" t="str">
        <f>C63&amp;G63</f>
        <v/>
      </c>
      <c r="AG63" s="127" t="str">
        <f t="shared" si="10"/>
        <v/>
      </c>
      <c r="AH63" s="127" t="str">
        <f>IF(F63="","",1)</f>
        <v/>
      </c>
      <c r="AI63" s="127" t="str">
        <f>IF(G63="","",1)</f>
        <v/>
      </c>
    </row>
    <row r="64" spans="1:35" ht="27" customHeight="1" x14ac:dyDescent="0.15">
      <c r="B64" s="233"/>
      <c r="C64" s="234"/>
      <c r="D64" s="235"/>
      <c r="E64" s="124"/>
      <c r="F64" s="223"/>
      <c r="G64" s="170"/>
      <c r="H64" s="172"/>
      <c r="I64" s="125"/>
      <c r="J64" s="64" t="str">
        <f>IF(E63="","",LEN(E63)-LEN(SUBSTITUTE(SUBSTITUTE(E63," ",),"　",)))</f>
        <v/>
      </c>
      <c r="K64" s="139"/>
      <c r="L64" s="140"/>
      <c r="M64" s="141"/>
      <c r="N64" s="141"/>
      <c r="O64" s="141"/>
      <c r="P64" s="141"/>
      <c r="Q64" s="141"/>
      <c r="R64" s="141"/>
      <c r="S64" s="141"/>
      <c r="T64" s="141"/>
      <c r="U64" s="141"/>
      <c r="V64" s="147"/>
      <c r="AE64" s="129"/>
      <c r="AG64" s="127" t="str">
        <f t="shared" si="10"/>
        <v/>
      </c>
      <c r="AH64" s="67" t="str">
        <f>IF(AND(AI63=1,AG64=""),1,"")</f>
        <v/>
      </c>
      <c r="AI64" s="67" t="str">
        <f>IF(AND(AI63=1,AH63=""),1,"")</f>
        <v/>
      </c>
    </row>
    <row r="65" spans="1:35" ht="27" customHeight="1" x14ac:dyDescent="0.15">
      <c r="B65" s="233">
        <v>26</v>
      </c>
      <c r="C65" s="234"/>
      <c r="D65" s="235"/>
      <c r="E65" s="124"/>
      <c r="F65" s="221"/>
      <c r="G65" s="183"/>
      <c r="H65" s="155"/>
      <c r="I65" s="156"/>
      <c r="J65" s="68">
        <f>IF(C65=$W$18,1,IF(C65=$X$18,2,IF(C65=$Y$18,1,IF(C65=$Z$18,2,IF(C65=$AA$18,1,IF(C65=$AD$18,2,0))))))</f>
        <v>0</v>
      </c>
      <c r="K65" s="144"/>
      <c r="L65" s="140"/>
      <c r="M65" s="141"/>
      <c r="N65" s="141"/>
      <c r="O65" s="141"/>
      <c r="P65" s="141"/>
      <c r="Q65" s="141"/>
      <c r="R65" s="140"/>
      <c r="S65" s="140"/>
      <c r="T65" s="140"/>
      <c r="U65" s="141"/>
      <c r="V65" s="147"/>
      <c r="AE65" s="126" t="str">
        <f>C65&amp;G65</f>
        <v/>
      </c>
      <c r="AG65" s="127" t="str">
        <f t="shared" si="10"/>
        <v/>
      </c>
      <c r="AH65" s="127" t="str">
        <f>IF(F65="","",1)</f>
        <v/>
      </c>
      <c r="AI65" s="127" t="str">
        <f>IF(G65="","",1)</f>
        <v/>
      </c>
    </row>
    <row r="66" spans="1:35" ht="27" customHeight="1" x14ac:dyDescent="0.15">
      <c r="B66" s="233"/>
      <c r="C66" s="234"/>
      <c r="D66" s="235"/>
      <c r="E66" s="124"/>
      <c r="F66" s="223"/>
      <c r="G66" s="170"/>
      <c r="H66" s="172"/>
      <c r="I66" s="125"/>
      <c r="J66" s="64" t="str">
        <f>IF(E65="","",LEN(E65)-LEN(SUBSTITUTE(SUBSTITUTE(E65," ",),"　",)))</f>
        <v/>
      </c>
      <c r="K66" s="139"/>
      <c r="L66" s="140"/>
      <c r="M66" s="141"/>
      <c r="N66" s="141"/>
      <c r="O66" s="141"/>
      <c r="P66" s="141"/>
      <c r="Q66" s="141"/>
      <c r="R66" s="141"/>
      <c r="S66" s="141"/>
      <c r="T66" s="141"/>
      <c r="U66" s="141"/>
      <c r="V66" s="147"/>
      <c r="AE66" s="129"/>
      <c r="AG66" s="127" t="str">
        <f t="shared" si="10"/>
        <v/>
      </c>
      <c r="AH66" s="67" t="str">
        <f>IF(AND(AI65=1,AG66=""),1,"")</f>
        <v/>
      </c>
      <c r="AI66" s="67" t="str">
        <f>IF(AND(AI65=1,AH65=""),1,"")</f>
        <v/>
      </c>
    </row>
    <row r="67" spans="1:35" ht="27" customHeight="1" x14ac:dyDescent="0.15">
      <c r="B67" s="233">
        <v>27</v>
      </c>
      <c r="C67" s="234"/>
      <c r="D67" s="235"/>
      <c r="E67" s="124"/>
      <c r="F67" s="221"/>
      <c r="G67" s="183"/>
      <c r="H67" s="155"/>
      <c r="I67" s="156"/>
      <c r="J67" s="68">
        <f>IF(C67=$W$18,1,IF(C67=$X$18,2,IF(C67=$Y$18,1,IF(C67=$Z$18,2,IF(C67=$AA$18,1,IF(C67=$AD$18,2,0))))))</f>
        <v>0</v>
      </c>
      <c r="K67" s="139"/>
      <c r="L67" s="141"/>
      <c r="M67" s="141"/>
      <c r="N67" s="141"/>
      <c r="O67" s="141"/>
      <c r="P67" s="141"/>
      <c r="Q67" s="141"/>
      <c r="R67" s="140"/>
      <c r="S67" s="140"/>
      <c r="T67" s="140"/>
      <c r="U67" s="141"/>
      <c r="V67" s="147"/>
      <c r="AE67" s="126" t="str">
        <f>C67&amp;G67</f>
        <v/>
      </c>
      <c r="AG67" s="127" t="str">
        <f t="shared" si="10"/>
        <v/>
      </c>
      <c r="AH67" s="127" t="str">
        <f>IF(F67="","",1)</f>
        <v/>
      </c>
      <c r="AI67" s="127" t="str">
        <f>IF(G67="","",1)</f>
        <v/>
      </c>
    </row>
    <row r="68" spans="1:35" ht="27" customHeight="1" x14ac:dyDescent="0.15">
      <c r="B68" s="233"/>
      <c r="C68" s="234"/>
      <c r="D68" s="235"/>
      <c r="E68" s="124"/>
      <c r="F68" s="223"/>
      <c r="G68" s="170"/>
      <c r="H68" s="172"/>
      <c r="I68" s="125"/>
      <c r="J68" s="64" t="str">
        <f>IF(E67="","",LEN(E67)-LEN(SUBSTITUTE(SUBSTITUTE(E67," ",),"　",)))</f>
        <v/>
      </c>
      <c r="K68" s="139"/>
      <c r="L68" s="140"/>
      <c r="M68" s="141"/>
      <c r="N68" s="141"/>
      <c r="O68" s="141"/>
      <c r="P68" s="141"/>
      <c r="Q68" s="141"/>
      <c r="R68" s="141"/>
      <c r="S68" s="141"/>
      <c r="T68" s="141"/>
      <c r="U68" s="141"/>
      <c r="V68" s="147"/>
      <c r="AE68" s="129"/>
      <c r="AG68" s="127" t="str">
        <f t="shared" si="10"/>
        <v/>
      </c>
      <c r="AH68" s="67" t="str">
        <f>IF(AND(AI67=1,AG68=""),1,"")</f>
        <v/>
      </c>
      <c r="AI68" s="67" t="str">
        <f>IF(AND(AI67=1,AH67=""),1,"")</f>
        <v/>
      </c>
    </row>
    <row r="69" spans="1:35" ht="27" customHeight="1" x14ac:dyDescent="0.15">
      <c r="B69" s="233">
        <v>28</v>
      </c>
      <c r="C69" s="234"/>
      <c r="D69" s="235"/>
      <c r="E69" s="124"/>
      <c r="F69" s="221"/>
      <c r="G69" s="183"/>
      <c r="H69" s="155"/>
      <c r="I69" s="156"/>
      <c r="J69" s="68">
        <f>IF(C69=$W$18,1,IF(C69=$X$18,2,IF(C69=$Y$18,1,IF(C69=$Z$18,2,IF(C69=$AA$18,1,IF(C69=$AD$18,2,0))))))</f>
        <v>0</v>
      </c>
      <c r="K69" s="139"/>
      <c r="L69" s="140"/>
      <c r="M69" s="141"/>
      <c r="N69" s="141"/>
      <c r="O69" s="141"/>
      <c r="P69" s="141"/>
      <c r="Q69" s="140"/>
      <c r="R69" s="140"/>
      <c r="S69" s="140"/>
      <c r="T69" s="140"/>
      <c r="U69" s="141"/>
      <c r="V69" s="147"/>
      <c r="AE69" s="126" t="str">
        <f>C69&amp;G69</f>
        <v/>
      </c>
      <c r="AG69" s="127" t="str">
        <f t="shared" si="10"/>
        <v/>
      </c>
      <c r="AH69" s="127" t="str">
        <f>IF(F69="","",1)</f>
        <v/>
      </c>
      <c r="AI69" s="127" t="str">
        <f>IF(G69="","",1)</f>
        <v/>
      </c>
    </row>
    <row r="70" spans="1:35" ht="27" customHeight="1" x14ac:dyDescent="0.15">
      <c r="B70" s="233"/>
      <c r="C70" s="234"/>
      <c r="D70" s="235"/>
      <c r="E70" s="124"/>
      <c r="F70" s="223"/>
      <c r="G70" s="170"/>
      <c r="H70" s="172"/>
      <c r="I70" s="125"/>
      <c r="J70" s="64" t="str">
        <f>IF(E69="","",LEN(E69)-LEN(SUBSTITUTE(SUBSTITUTE(E69," ",),"　",)))</f>
        <v/>
      </c>
      <c r="K70" s="139"/>
      <c r="L70" s="140"/>
      <c r="M70" s="141"/>
      <c r="N70" s="141"/>
      <c r="O70" s="141"/>
      <c r="P70" s="141"/>
      <c r="Q70" s="141"/>
      <c r="R70" s="140"/>
      <c r="S70" s="140"/>
      <c r="T70" s="140"/>
      <c r="U70" s="141"/>
      <c r="V70" s="147"/>
      <c r="AE70" s="129"/>
      <c r="AG70" s="127" t="str">
        <f t="shared" si="10"/>
        <v/>
      </c>
      <c r="AH70" s="67" t="str">
        <f>IF(AND(AI69=1,AG70=""),1,"")</f>
        <v/>
      </c>
      <c r="AI70" s="67" t="str">
        <f>IF(AND(AI69=1,AH69=""),1,"")</f>
        <v/>
      </c>
    </row>
    <row r="71" spans="1:35" ht="27" customHeight="1" x14ac:dyDescent="0.15">
      <c r="B71" s="233">
        <v>29</v>
      </c>
      <c r="C71" s="234"/>
      <c r="D71" s="235"/>
      <c r="E71" s="124"/>
      <c r="F71" s="221"/>
      <c r="G71" s="183"/>
      <c r="H71" s="155"/>
      <c r="I71" s="156"/>
      <c r="J71" s="68">
        <f>IF(C71=$W$18,1,IF(C71=$X$18,2,IF(C71=$Y$18,1,IF(C71=$Z$18,2,IF(C71=$AA$18,1,IF(C71=$AD$18,2,0))))))</f>
        <v>0</v>
      </c>
      <c r="K71" s="139"/>
      <c r="L71" s="140"/>
      <c r="M71" s="141"/>
      <c r="N71" s="141"/>
      <c r="O71" s="141"/>
      <c r="P71" s="141"/>
      <c r="Q71" s="141"/>
      <c r="R71" s="140"/>
      <c r="S71" s="140"/>
      <c r="T71" s="140"/>
      <c r="U71" s="141"/>
      <c r="V71" s="147"/>
      <c r="AE71" s="126" t="str">
        <f>C71&amp;G71</f>
        <v/>
      </c>
      <c r="AG71" s="127" t="str">
        <f t="shared" si="10"/>
        <v/>
      </c>
      <c r="AH71" s="127" t="str">
        <f>IF(F71="","",1)</f>
        <v/>
      </c>
      <c r="AI71" s="127" t="str">
        <f>IF(G71="","",1)</f>
        <v/>
      </c>
    </row>
    <row r="72" spans="1:35" ht="27" customHeight="1" x14ac:dyDescent="0.15">
      <c r="B72" s="233"/>
      <c r="C72" s="234"/>
      <c r="D72" s="235"/>
      <c r="E72" s="124"/>
      <c r="F72" s="223"/>
      <c r="G72" s="170"/>
      <c r="H72" s="172"/>
      <c r="I72" s="125"/>
      <c r="J72" s="64" t="str">
        <f>IF(E71="","",LEN(E71)-LEN(SUBSTITUTE(SUBSTITUTE(E71," ",),"　",)))</f>
        <v/>
      </c>
      <c r="K72" s="139"/>
      <c r="L72" s="140"/>
      <c r="M72" s="141"/>
      <c r="N72" s="141"/>
      <c r="O72" s="141"/>
      <c r="P72" s="141"/>
      <c r="Q72" s="141"/>
      <c r="R72" s="140"/>
      <c r="S72" s="140"/>
      <c r="T72" s="140"/>
      <c r="U72" s="141"/>
      <c r="V72" s="147"/>
      <c r="AE72" s="129"/>
      <c r="AG72" s="127" t="str">
        <f t="shared" si="10"/>
        <v/>
      </c>
      <c r="AH72" s="67" t="str">
        <f>IF(AND(AI71=1,AG72=""),1,"")</f>
        <v/>
      </c>
      <c r="AI72" s="67" t="str">
        <f>IF(AND(AI71=1,AH71=""),1,"")</f>
        <v/>
      </c>
    </row>
    <row r="73" spans="1:35" ht="27" customHeight="1" x14ac:dyDescent="0.15">
      <c r="B73" s="233">
        <v>30</v>
      </c>
      <c r="C73" s="234"/>
      <c r="D73" s="235"/>
      <c r="E73" s="124"/>
      <c r="F73" s="221"/>
      <c r="G73" s="183"/>
      <c r="H73" s="155"/>
      <c r="I73" s="156"/>
      <c r="J73" s="68">
        <f>IF(C73=$W$18,1,IF(C73=$X$18,2,IF(C73=$Y$18,1,IF(C73=$Z$18,2,IF(C73=$AA$18,1,IF(C73=$AD$18,2,0))))))</f>
        <v>0</v>
      </c>
      <c r="K73" s="139"/>
      <c r="L73" s="140"/>
      <c r="M73" s="140"/>
      <c r="N73" s="140"/>
      <c r="O73" s="140"/>
      <c r="P73" s="140"/>
      <c r="Q73" s="141"/>
      <c r="R73" s="140"/>
      <c r="S73" s="140"/>
      <c r="T73" s="140"/>
      <c r="U73" s="141"/>
      <c r="V73" s="147"/>
      <c r="AE73" s="126" t="str">
        <f>C73&amp;G73</f>
        <v/>
      </c>
      <c r="AG73" s="127" t="str">
        <f t="shared" si="10"/>
        <v/>
      </c>
      <c r="AH73" s="127" t="str">
        <f>IF(F73="","",1)</f>
        <v/>
      </c>
      <c r="AI73" s="127" t="str">
        <f>IF(G73="","",1)</f>
        <v/>
      </c>
    </row>
    <row r="74" spans="1:35" ht="27" customHeight="1" thickBot="1" x14ac:dyDescent="0.2">
      <c r="B74" s="260"/>
      <c r="C74" s="273"/>
      <c r="D74" s="274"/>
      <c r="E74" s="201"/>
      <c r="F74" s="222"/>
      <c r="G74" s="202"/>
      <c r="H74" s="173"/>
      <c r="I74" s="146"/>
      <c r="J74" s="64" t="str">
        <f>IF(E73="","",LEN(E73)-LEN(SUBSTITUTE(SUBSTITUTE(E73," ",),"　",)))</f>
        <v/>
      </c>
      <c r="K74" s="139"/>
      <c r="L74" s="140"/>
      <c r="M74" s="140"/>
      <c r="N74" s="140"/>
      <c r="O74" s="140"/>
      <c r="P74" s="140"/>
      <c r="Q74" s="141"/>
      <c r="R74" s="140"/>
      <c r="S74" s="140"/>
      <c r="T74" s="140"/>
      <c r="U74" s="141"/>
      <c r="V74" s="147"/>
      <c r="AE74" s="129"/>
      <c r="AG74" s="127" t="str">
        <f t="shared" si="10"/>
        <v/>
      </c>
      <c r="AH74" s="67" t="str">
        <f>IF(AND(AI73=1,AG74=""),1,"")</f>
        <v/>
      </c>
      <c r="AI74" s="67" t="str">
        <f>IF(AND(AI73=1,AH73=""),1,"")</f>
        <v/>
      </c>
    </row>
    <row r="75" spans="1:35" ht="27" customHeight="1" x14ac:dyDescent="0.15">
      <c r="A75" s="68">
        <f>COUNTA(E75,E77,E79,E81,E83,E85,E87,E89,E91,E93)</f>
        <v>0</v>
      </c>
      <c r="B75" s="259">
        <v>31</v>
      </c>
      <c r="C75" s="271"/>
      <c r="D75" s="272"/>
      <c r="E75" s="199"/>
      <c r="F75" s="224"/>
      <c r="G75" s="184"/>
      <c r="H75" s="200"/>
      <c r="I75" s="157"/>
      <c r="J75" s="68">
        <f>IF(C75=$W$18,1,IF(C75=$X$18,2,IF(C75=$Y$18,1,IF(C75=$Z$18,2,IF(C75=$AA$18,1,IF(C75=$AD$18,2,0))))))</f>
        <v>0</v>
      </c>
      <c r="K75" s="139"/>
      <c r="L75" s="140"/>
      <c r="M75" s="141"/>
      <c r="N75" s="141"/>
      <c r="O75" s="141"/>
      <c r="P75" s="141"/>
      <c r="Q75" s="141"/>
      <c r="R75" s="140"/>
      <c r="S75" s="140"/>
      <c r="T75" s="140"/>
      <c r="U75" s="141"/>
      <c r="V75" s="147"/>
      <c r="AE75" s="126" t="str">
        <f>C75&amp;G75</f>
        <v/>
      </c>
      <c r="AG75" s="127" t="str">
        <f t="shared" si="10"/>
        <v/>
      </c>
      <c r="AH75" s="127" t="str">
        <f>IF(F75="","",1)</f>
        <v/>
      </c>
      <c r="AI75" s="127" t="str">
        <f>IF(G75="","",1)</f>
        <v/>
      </c>
    </row>
    <row r="76" spans="1:35" ht="27" customHeight="1" x14ac:dyDescent="0.15">
      <c r="A76" s="128">
        <f>COUNTA(G75:I75,G77:I77,G79:I79,G81:I81,G83:I83,G85:I85,G87:I87,G89:I89,G91:I91,G93:I93)</f>
        <v>0</v>
      </c>
      <c r="B76" s="233"/>
      <c r="C76" s="234"/>
      <c r="D76" s="235"/>
      <c r="E76" s="124"/>
      <c r="F76" s="223"/>
      <c r="G76" s="170"/>
      <c r="H76" s="172"/>
      <c r="I76" s="125"/>
      <c r="J76" s="64" t="str">
        <f>IF(E75="","",LEN(E75)-LEN(SUBSTITUTE(SUBSTITUTE(E75," ",),"　",)))</f>
        <v/>
      </c>
      <c r="K76" s="139"/>
      <c r="L76" s="140"/>
      <c r="M76" s="141"/>
      <c r="N76" s="141"/>
      <c r="O76" s="141"/>
      <c r="P76" s="141"/>
      <c r="Q76" s="141"/>
      <c r="R76" s="140"/>
      <c r="S76" s="140"/>
      <c r="T76" s="140"/>
      <c r="U76" s="141"/>
      <c r="V76" s="147"/>
      <c r="AE76" s="129"/>
      <c r="AG76" s="127" t="str">
        <f t="shared" si="10"/>
        <v/>
      </c>
      <c r="AH76" s="67" t="str">
        <f>IF(AND(AI75=1,AG76=""),1,"")</f>
        <v/>
      </c>
      <c r="AI76" s="67" t="str">
        <f>IF(AND(AI75=1,AH75=""),1,"")</f>
        <v/>
      </c>
    </row>
    <row r="77" spans="1:35" ht="27" customHeight="1" x14ac:dyDescent="0.15">
      <c r="B77" s="233">
        <v>32</v>
      </c>
      <c r="C77" s="234"/>
      <c r="D77" s="235"/>
      <c r="E77" s="124"/>
      <c r="F77" s="221"/>
      <c r="G77" s="183"/>
      <c r="H77" s="155"/>
      <c r="I77" s="156"/>
      <c r="J77" s="68">
        <f>IF(C77=$W$18,1,IF(C77=$X$18,2,IF(C77=$Y$18,1,IF(C77=$Z$18,2,IF(C77=$AA$18,1,IF(C77=$AD$18,2,0))))))</f>
        <v>0</v>
      </c>
      <c r="K77" s="139"/>
      <c r="L77" s="141"/>
      <c r="M77" s="141"/>
      <c r="N77" s="141"/>
      <c r="O77" s="141"/>
      <c r="P77" s="141"/>
      <c r="Q77" s="140"/>
      <c r="R77" s="141"/>
      <c r="S77" s="141"/>
      <c r="T77" s="141"/>
      <c r="U77" s="140"/>
      <c r="V77" s="147"/>
      <c r="AE77" s="126" t="str">
        <f>C77&amp;G77</f>
        <v/>
      </c>
      <c r="AG77" s="127" t="str">
        <f t="shared" si="10"/>
        <v/>
      </c>
      <c r="AH77" s="127" t="str">
        <f>IF(F77="","",1)</f>
        <v/>
      </c>
      <c r="AI77" s="127" t="str">
        <f>IF(G77="","",1)</f>
        <v/>
      </c>
    </row>
    <row r="78" spans="1:35" ht="27" customHeight="1" x14ac:dyDescent="0.15">
      <c r="B78" s="233"/>
      <c r="C78" s="234"/>
      <c r="D78" s="235"/>
      <c r="E78" s="124"/>
      <c r="F78" s="223"/>
      <c r="G78" s="170"/>
      <c r="H78" s="172"/>
      <c r="I78" s="125"/>
      <c r="J78" s="64" t="str">
        <f>IF(E77="","",LEN(E77)-LEN(SUBSTITUTE(SUBSTITUTE(E77," ",),"　",)))</f>
        <v/>
      </c>
      <c r="K78" s="139"/>
      <c r="L78" s="140"/>
      <c r="M78" s="141"/>
      <c r="N78" s="141"/>
      <c r="O78" s="141"/>
      <c r="P78" s="141"/>
      <c r="Q78" s="141"/>
      <c r="R78" s="140"/>
      <c r="S78" s="140"/>
      <c r="T78" s="140"/>
      <c r="U78" s="141"/>
      <c r="V78" s="147"/>
      <c r="AE78" s="129"/>
      <c r="AG78" s="127" t="str">
        <f t="shared" si="10"/>
        <v/>
      </c>
      <c r="AH78" s="67" t="str">
        <f>IF(AND(AI77=1,AG78=""),1,"")</f>
        <v/>
      </c>
      <c r="AI78" s="67" t="str">
        <f>IF(AND(AI77=1,AH77=""),1,"")</f>
        <v/>
      </c>
    </row>
    <row r="79" spans="1:35" ht="27" customHeight="1" x14ac:dyDescent="0.15">
      <c r="B79" s="233">
        <v>33</v>
      </c>
      <c r="C79" s="234"/>
      <c r="D79" s="235"/>
      <c r="E79" s="124"/>
      <c r="F79" s="221"/>
      <c r="G79" s="183"/>
      <c r="H79" s="155"/>
      <c r="I79" s="156"/>
      <c r="J79" s="68">
        <f>IF(C79=$W$18,1,IF(C79=$X$18,2,IF(C79=$Y$18,1,IF(C79=$Z$18,2,IF(C79=$AA$18,1,IF(C79=$AD$18,2,0))))))</f>
        <v>0</v>
      </c>
      <c r="K79" s="139"/>
      <c r="L79" s="141"/>
      <c r="M79" s="141"/>
      <c r="N79" s="141"/>
      <c r="O79" s="141"/>
      <c r="P79" s="141"/>
      <c r="Q79" s="141"/>
      <c r="R79" s="140"/>
      <c r="S79" s="140"/>
      <c r="T79" s="140"/>
      <c r="U79" s="141"/>
      <c r="V79" s="147"/>
      <c r="AE79" s="126" t="str">
        <f>C79&amp;G79</f>
        <v/>
      </c>
      <c r="AG79" s="127" t="str">
        <f t="shared" si="10"/>
        <v/>
      </c>
      <c r="AH79" s="127" t="str">
        <f>IF(F79="","",1)</f>
        <v/>
      </c>
      <c r="AI79" s="127" t="str">
        <f>IF(G79="","",1)</f>
        <v/>
      </c>
    </row>
    <row r="80" spans="1:35" ht="27" customHeight="1" x14ac:dyDescent="0.15">
      <c r="B80" s="233"/>
      <c r="C80" s="234"/>
      <c r="D80" s="235"/>
      <c r="E80" s="124"/>
      <c r="F80" s="223"/>
      <c r="G80" s="170"/>
      <c r="H80" s="172"/>
      <c r="I80" s="125"/>
      <c r="J80" s="64" t="str">
        <f>IF(E79="","",LEN(E79)-LEN(SUBSTITUTE(SUBSTITUTE(E79," ",),"　",)))</f>
        <v/>
      </c>
      <c r="K80" s="139"/>
      <c r="L80" s="140"/>
      <c r="M80" s="141"/>
      <c r="N80" s="141"/>
      <c r="O80" s="141"/>
      <c r="P80" s="141"/>
      <c r="Q80" s="141"/>
      <c r="R80" s="141"/>
      <c r="S80" s="141"/>
      <c r="T80" s="141"/>
      <c r="U80" s="141"/>
      <c r="V80" s="147"/>
      <c r="AE80" s="129"/>
      <c r="AG80" s="127" t="str">
        <f t="shared" ref="AG80:AG114" si="11">IF(E80="","",1)</f>
        <v/>
      </c>
      <c r="AH80" s="67" t="str">
        <f>IF(AND(AI79=1,AG80=""),1,"")</f>
        <v/>
      </c>
      <c r="AI80" s="67" t="str">
        <f>IF(AND(AI79=1,AH79=""),1,"")</f>
        <v/>
      </c>
    </row>
    <row r="81" spans="1:35" ht="27" customHeight="1" x14ac:dyDescent="0.15">
      <c r="B81" s="233">
        <v>34</v>
      </c>
      <c r="C81" s="234"/>
      <c r="D81" s="235"/>
      <c r="E81" s="124"/>
      <c r="F81" s="221"/>
      <c r="G81" s="183"/>
      <c r="H81" s="155"/>
      <c r="I81" s="156"/>
      <c r="J81" s="68">
        <f>IF(C81=$W$18,1,IF(C81=$X$18,2,IF(C81=$Y$18,1,IF(C81=$Z$18,2,IF(C81=$AA$18,1,IF(C81=$AD$18,2,0))))))</f>
        <v>0</v>
      </c>
      <c r="K81" s="139"/>
      <c r="L81" s="141"/>
      <c r="M81" s="141"/>
      <c r="N81" s="141"/>
      <c r="O81" s="141"/>
      <c r="P81" s="141"/>
      <c r="Q81" s="141"/>
      <c r="R81" s="140"/>
      <c r="S81" s="140"/>
      <c r="T81" s="140"/>
      <c r="U81" s="141"/>
      <c r="V81" s="147"/>
      <c r="AE81" s="126" t="str">
        <f>C81&amp;G81</f>
        <v/>
      </c>
      <c r="AG81" s="127" t="str">
        <f t="shared" si="11"/>
        <v/>
      </c>
      <c r="AH81" s="127" t="str">
        <f>IF(F81="","",1)</f>
        <v/>
      </c>
      <c r="AI81" s="127" t="str">
        <f>IF(G81="","",1)</f>
        <v/>
      </c>
    </row>
    <row r="82" spans="1:35" ht="27" customHeight="1" x14ac:dyDescent="0.15">
      <c r="B82" s="233"/>
      <c r="C82" s="234"/>
      <c r="D82" s="235"/>
      <c r="E82" s="124"/>
      <c r="F82" s="223"/>
      <c r="G82" s="170"/>
      <c r="H82" s="172"/>
      <c r="I82" s="125"/>
      <c r="J82" s="64" t="str">
        <f>IF(E81="","",LEN(E81)-LEN(SUBSTITUTE(SUBSTITUTE(E81," ",),"　",)))</f>
        <v/>
      </c>
      <c r="K82" s="139"/>
      <c r="L82" s="141"/>
      <c r="M82" s="141"/>
      <c r="N82" s="141"/>
      <c r="O82" s="141"/>
      <c r="P82" s="141"/>
      <c r="Q82" s="141"/>
      <c r="R82" s="140"/>
      <c r="S82" s="140"/>
      <c r="T82" s="140"/>
      <c r="U82" s="141"/>
      <c r="V82" s="147"/>
      <c r="AE82" s="129"/>
      <c r="AG82" s="127" t="str">
        <f t="shared" si="11"/>
        <v/>
      </c>
      <c r="AH82" s="67" t="str">
        <f>IF(AND(AI81=1,AG82=""),1,"")</f>
        <v/>
      </c>
      <c r="AI82" s="67" t="str">
        <f>IF(AND(AI81=1,AH81=""),1,"")</f>
        <v/>
      </c>
    </row>
    <row r="83" spans="1:35" ht="27" customHeight="1" x14ac:dyDescent="0.15">
      <c r="B83" s="233">
        <v>35</v>
      </c>
      <c r="C83" s="234"/>
      <c r="D83" s="235"/>
      <c r="E83" s="124"/>
      <c r="F83" s="221"/>
      <c r="G83" s="183"/>
      <c r="H83" s="155"/>
      <c r="I83" s="156"/>
      <c r="J83" s="68">
        <f>IF(C83=$W$18,1,IF(C83=$X$18,2,IF(C83=$Y$18,1,IF(C83=$Z$18,2,IF(C83=$AA$18,1,IF(C83=$AD$18,2,0))))))</f>
        <v>0</v>
      </c>
      <c r="K83" s="139"/>
      <c r="L83" s="140"/>
      <c r="M83" s="141"/>
      <c r="N83" s="141"/>
      <c r="O83" s="141"/>
      <c r="P83" s="141"/>
      <c r="Q83" s="141"/>
      <c r="R83" s="141"/>
      <c r="S83" s="141"/>
      <c r="T83" s="141"/>
      <c r="U83" s="141"/>
      <c r="V83" s="147"/>
      <c r="AE83" s="126" t="str">
        <f>C83&amp;G83</f>
        <v/>
      </c>
      <c r="AG83" s="127" t="str">
        <f t="shared" si="11"/>
        <v/>
      </c>
      <c r="AH83" s="127" t="str">
        <f>IF(F83="","",1)</f>
        <v/>
      </c>
      <c r="AI83" s="127" t="str">
        <f>IF(G83="","",1)</f>
        <v/>
      </c>
    </row>
    <row r="84" spans="1:35" ht="27" customHeight="1" x14ac:dyDescent="0.15">
      <c r="B84" s="233"/>
      <c r="C84" s="234"/>
      <c r="D84" s="235"/>
      <c r="E84" s="124"/>
      <c r="F84" s="223"/>
      <c r="G84" s="170"/>
      <c r="H84" s="172"/>
      <c r="I84" s="125"/>
      <c r="J84" s="64" t="str">
        <f>IF(E83="","",LEN(E83)-LEN(SUBSTITUTE(SUBSTITUTE(E83," ",),"　",)))</f>
        <v/>
      </c>
      <c r="K84" s="139"/>
      <c r="L84" s="140"/>
      <c r="M84" s="141"/>
      <c r="N84" s="141"/>
      <c r="O84" s="141"/>
      <c r="P84" s="141"/>
      <c r="Q84" s="141"/>
      <c r="R84" s="141"/>
      <c r="S84" s="141"/>
      <c r="T84" s="141"/>
      <c r="U84" s="141"/>
      <c r="V84" s="147"/>
      <c r="AE84" s="129"/>
      <c r="AG84" s="127" t="str">
        <f t="shared" si="11"/>
        <v/>
      </c>
      <c r="AH84" s="67" t="str">
        <f>IF(AND(AI83=1,AG84=""),1,"")</f>
        <v/>
      </c>
      <c r="AI84" s="67" t="str">
        <f>IF(AND(AI83=1,AH83=""),1,"")</f>
        <v/>
      </c>
    </row>
    <row r="85" spans="1:35" ht="27" customHeight="1" x14ac:dyDescent="0.15">
      <c r="B85" s="233">
        <v>36</v>
      </c>
      <c r="C85" s="234"/>
      <c r="D85" s="235"/>
      <c r="E85" s="124"/>
      <c r="F85" s="221"/>
      <c r="G85" s="183"/>
      <c r="H85" s="155"/>
      <c r="I85" s="156"/>
      <c r="J85" s="68">
        <f>IF(C85=$W$18,1,IF(C85=$X$18,2,IF(C85=$Y$18,1,IF(C85=$Z$18,2,IF(C85=$AA$18,1,IF(C85=$AD$18,2,0))))))</f>
        <v>0</v>
      </c>
      <c r="K85" s="144"/>
      <c r="L85" s="140"/>
      <c r="M85" s="141"/>
      <c r="N85" s="141"/>
      <c r="O85" s="141"/>
      <c r="P85" s="141"/>
      <c r="Q85" s="141"/>
      <c r="R85" s="140"/>
      <c r="S85" s="140"/>
      <c r="T85" s="140"/>
      <c r="U85" s="141"/>
      <c r="V85" s="147"/>
      <c r="AE85" s="126" t="str">
        <f>C85&amp;G85</f>
        <v/>
      </c>
      <c r="AG85" s="127" t="str">
        <f t="shared" si="11"/>
        <v/>
      </c>
      <c r="AH85" s="127" t="str">
        <f>IF(F85="","",1)</f>
        <v/>
      </c>
      <c r="AI85" s="127" t="str">
        <f>IF(G85="","",1)</f>
        <v/>
      </c>
    </row>
    <row r="86" spans="1:35" ht="27" customHeight="1" x14ac:dyDescent="0.15">
      <c r="B86" s="233"/>
      <c r="C86" s="234"/>
      <c r="D86" s="235"/>
      <c r="E86" s="124"/>
      <c r="F86" s="223"/>
      <c r="G86" s="170"/>
      <c r="H86" s="172"/>
      <c r="I86" s="125"/>
      <c r="J86" s="64" t="str">
        <f>IF(E85="","",LEN(E85)-LEN(SUBSTITUTE(SUBSTITUTE(E85," ",),"　",)))</f>
        <v/>
      </c>
      <c r="K86" s="139"/>
      <c r="L86" s="140"/>
      <c r="M86" s="141"/>
      <c r="N86" s="141"/>
      <c r="O86" s="141"/>
      <c r="P86" s="141"/>
      <c r="Q86" s="141"/>
      <c r="R86" s="141"/>
      <c r="S86" s="141"/>
      <c r="T86" s="141"/>
      <c r="U86" s="141"/>
      <c r="V86" s="147"/>
      <c r="AE86" s="129"/>
      <c r="AG86" s="127" t="str">
        <f t="shared" si="11"/>
        <v/>
      </c>
      <c r="AH86" s="67" t="str">
        <f>IF(AND(AI85=1,AG86=""),1,"")</f>
        <v/>
      </c>
      <c r="AI86" s="67" t="str">
        <f>IF(AND(AI85=1,AH85=""),1,"")</f>
        <v/>
      </c>
    </row>
    <row r="87" spans="1:35" ht="27" customHeight="1" x14ac:dyDescent="0.15">
      <c r="B87" s="233">
        <v>37</v>
      </c>
      <c r="C87" s="234"/>
      <c r="D87" s="235"/>
      <c r="E87" s="124"/>
      <c r="F87" s="221"/>
      <c r="G87" s="183"/>
      <c r="H87" s="155"/>
      <c r="I87" s="156"/>
      <c r="J87" s="68">
        <f>IF(C87=$W$18,1,IF(C87=$X$18,2,IF(C87=$Y$18,1,IF(C87=$Z$18,2,IF(C87=$AA$18,1,IF(C87=$AD$18,2,0))))))</f>
        <v>0</v>
      </c>
      <c r="K87" s="139"/>
      <c r="L87" s="141"/>
      <c r="M87" s="141"/>
      <c r="N87" s="141"/>
      <c r="O87" s="141"/>
      <c r="P87" s="141"/>
      <c r="Q87" s="141"/>
      <c r="R87" s="140"/>
      <c r="S87" s="140"/>
      <c r="T87" s="140"/>
      <c r="U87" s="141"/>
      <c r="V87" s="147"/>
      <c r="AE87" s="126" t="str">
        <f>C87&amp;G87</f>
        <v/>
      </c>
      <c r="AG87" s="127" t="str">
        <f t="shared" si="11"/>
        <v/>
      </c>
      <c r="AH87" s="127" t="str">
        <f>IF(F87="","",1)</f>
        <v/>
      </c>
      <c r="AI87" s="127" t="str">
        <f>IF(G87="","",1)</f>
        <v/>
      </c>
    </row>
    <row r="88" spans="1:35" ht="27" customHeight="1" x14ac:dyDescent="0.15">
      <c r="B88" s="233"/>
      <c r="C88" s="234"/>
      <c r="D88" s="235"/>
      <c r="E88" s="124"/>
      <c r="F88" s="223"/>
      <c r="G88" s="170"/>
      <c r="H88" s="172"/>
      <c r="I88" s="125"/>
      <c r="J88" s="64" t="str">
        <f>IF(E87="","",LEN(E87)-LEN(SUBSTITUTE(SUBSTITUTE(E87," ",),"　",)))</f>
        <v/>
      </c>
      <c r="K88" s="139"/>
      <c r="L88" s="140"/>
      <c r="M88" s="141"/>
      <c r="N88" s="141"/>
      <c r="O88" s="141"/>
      <c r="P88" s="141"/>
      <c r="Q88" s="141"/>
      <c r="R88" s="141"/>
      <c r="S88" s="141"/>
      <c r="T88" s="141"/>
      <c r="U88" s="141"/>
      <c r="V88" s="147"/>
      <c r="AE88" s="129"/>
      <c r="AG88" s="127" t="str">
        <f t="shared" si="11"/>
        <v/>
      </c>
      <c r="AH88" s="67" t="str">
        <f>IF(AND(AI87=1,AG88=""),1,"")</f>
        <v/>
      </c>
      <c r="AI88" s="67" t="str">
        <f>IF(AND(AI87=1,AH87=""),1,"")</f>
        <v/>
      </c>
    </row>
    <row r="89" spans="1:35" ht="27" customHeight="1" x14ac:dyDescent="0.15">
      <c r="B89" s="233">
        <v>38</v>
      </c>
      <c r="C89" s="234"/>
      <c r="D89" s="235"/>
      <c r="E89" s="124"/>
      <c r="F89" s="221"/>
      <c r="G89" s="183"/>
      <c r="H89" s="155"/>
      <c r="I89" s="156"/>
      <c r="J89" s="68">
        <f>IF(C89=$W$18,1,IF(C89=$X$18,2,IF(C89=$Y$18,1,IF(C89=$Z$18,2,IF(C89=$AA$18,1,IF(C89=$AD$18,2,0))))))</f>
        <v>0</v>
      </c>
      <c r="K89" s="139"/>
      <c r="L89" s="140"/>
      <c r="M89" s="141"/>
      <c r="N89" s="141"/>
      <c r="O89" s="141"/>
      <c r="P89" s="141"/>
      <c r="Q89" s="140"/>
      <c r="R89" s="140"/>
      <c r="S89" s="140"/>
      <c r="T89" s="140"/>
      <c r="U89" s="141"/>
      <c r="V89" s="147"/>
      <c r="AE89" s="126" t="str">
        <f>C89&amp;G89</f>
        <v/>
      </c>
      <c r="AG89" s="127" t="str">
        <f t="shared" si="11"/>
        <v/>
      </c>
      <c r="AH89" s="127" t="str">
        <f>IF(F89="","",1)</f>
        <v/>
      </c>
      <c r="AI89" s="127" t="str">
        <f>IF(G89="","",1)</f>
        <v/>
      </c>
    </row>
    <row r="90" spans="1:35" ht="27" customHeight="1" x14ac:dyDescent="0.15">
      <c r="B90" s="233"/>
      <c r="C90" s="234"/>
      <c r="D90" s="235"/>
      <c r="E90" s="124"/>
      <c r="F90" s="223"/>
      <c r="G90" s="170"/>
      <c r="H90" s="172"/>
      <c r="I90" s="125"/>
      <c r="J90" s="64" t="str">
        <f>IF(E89="","",LEN(E89)-LEN(SUBSTITUTE(SUBSTITUTE(E89," ",),"　",)))</f>
        <v/>
      </c>
      <c r="K90" s="139"/>
      <c r="L90" s="140"/>
      <c r="M90" s="141"/>
      <c r="N90" s="141"/>
      <c r="O90" s="141"/>
      <c r="P90" s="141"/>
      <c r="Q90" s="141"/>
      <c r="R90" s="140"/>
      <c r="S90" s="140"/>
      <c r="T90" s="140"/>
      <c r="U90" s="141"/>
      <c r="V90" s="147"/>
      <c r="AE90" s="129"/>
      <c r="AG90" s="127" t="str">
        <f t="shared" si="11"/>
        <v/>
      </c>
      <c r="AH90" s="67" t="str">
        <f>IF(AND(AI89=1,AG90=""),1,"")</f>
        <v/>
      </c>
      <c r="AI90" s="67" t="str">
        <f>IF(AND(AI89=1,AH89=""),1,"")</f>
        <v/>
      </c>
    </row>
    <row r="91" spans="1:35" ht="27" customHeight="1" x14ac:dyDescent="0.15">
      <c r="B91" s="233">
        <v>39</v>
      </c>
      <c r="C91" s="234"/>
      <c r="D91" s="235"/>
      <c r="E91" s="124"/>
      <c r="F91" s="221"/>
      <c r="G91" s="183"/>
      <c r="H91" s="155"/>
      <c r="I91" s="156"/>
      <c r="J91" s="68">
        <f>IF(C91=$W$18,1,IF(C91=$X$18,2,IF(C91=$Y$18,1,IF(C91=$Z$18,2,IF(C91=$AA$18,1,IF(C91=$AD$18,2,0))))))</f>
        <v>0</v>
      </c>
      <c r="K91" s="139"/>
      <c r="L91" s="140"/>
      <c r="M91" s="141"/>
      <c r="N91" s="141"/>
      <c r="O91" s="141"/>
      <c r="P91" s="141"/>
      <c r="Q91" s="141"/>
      <c r="R91" s="140"/>
      <c r="S91" s="140"/>
      <c r="T91" s="140"/>
      <c r="U91" s="141"/>
      <c r="V91" s="147"/>
      <c r="AE91" s="126" t="str">
        <f>C91&amp;G91</f>
        <v/>
      </c>
      <c r="AG91" s="127" t="str">
        <f t="shared" si="11"/>
        <v/>
      </c>
      <c r="AH91" s="127" t="str">
        <f>IF(F91="","",1)</f>
        <v/>
      </c>
      <c r="AI91" s="127" t="str">
        <f>IF(G91="","",1)</f>
        <v/>
      </c>
    </row>
    <row r="92" spans="1:35" ht="27" customHeight="1" x14ac:dyDescent="0.15">
      <c r="B92" s="233"/>
      <c r="C92" s="234"/>
      <c r="D92" s="235"/>
      <c r="E92" s="124"/>
      <c r="F92" s="223"/>
      <c r="G92" s="170"/>
      <c r="H92" s="172"/>
      <c r="I92" s="125"/>
      <c r="J92" s="64" t="str">
        <f>IF(E91="","",LEN(E91)-LEN(SUBSTITUTE(SUBSTITUTE(E91," ",),"　",)))</f>
        <v/>
      </c>
      <c r="K92" s="139"/>
      <c r="L92" s="140"/>
      <c r="M92" s="141"/>
      <c r="N92" s="141"/>
      <c r="O92" s="141"/>
      <c r="P92" s="141"/>
      <c r="Q92" s="141"/>
      <c r="R92" s="140"/>
      <c r="S92" s="140"/>
      <c r="T92" s="140"/>
      <c r="U92" s="141"/>
      <c r="V92" s="147"/>
      <c r="AE92" s="129"/>
      <c r="AG92" s="127" t="str">
        <f t="shared" si="11"/>
        <v/>
      </c>
      <c r="AH92" s="67" t="str">
        <f>IF(AND(AI91=1,AG92=""),1,"")</f>
        <v/>
      </c>
      <c r="AI92" s="67" t="str">
        <f>IF(AND(AI91=1,AH91=""),1,"")</f>
        <v/>
      </c>
    </row>
    <row r="93" spans="1:35" ht="27" customHeight="1" x14ac:dyDescent="0.15">
      <c r="B93" s="233">
        <v>40</v>
      </c>
      <c r="C93" s="234"/>
      <c r="D93" s="235"/>
      <c r="E93" s="124"/>
      <c r="F93" s="221"/>
      <c r="G93" s="183"/>
      <c r="H93" s="155"/>
      <c r="I93" s="156"/>
      <c r="J93" s="68">
        <f>IF(C93=$W$18,1,IF(C93=$X$18,2,IF(C93=$Y$18,1,IF(C93=$Z$18,2,IF(C93=$AA$18,1,IF(C93=$AD$18,2,0))))))</f>
        <v>0</v>
      </c>
      <c r="K93" s="139"/>
      <c r="L93" s="140"/>
      <c r="M93" s="140"/>
      <c r="N93" s="140"/>
      <c r="O93" s="140"/>
      <c r="P93" s="140"/>
      <c r="Q93" s="141"/>
      <c r="R93" s="140"/>
      <c r="S93" s="140"/>
      <c r="T93" s="140"/>
      <c r="U93" s="141"/>
      <c r="V93" s="147"/>
      <c r="AE93" s="126" t="str">
        <f>C93&amp;G93</f>
        <v/>
      </c>
      <c r="AG93" s="127" t="str">
        <f t="shared" si="11"/>
        <v/>
      </c>
      <c r="AH93" s="127" t="str">
        <f>IF(F93="","",1)</f>
        <v/>
      </c>
      <c r="AI93" s="127" t="str">
        <f>IF(G93="","",1)</f>
        <v/>
      </c>
    </row>
    <row r="94" spans="1:35" ht="27" customHeight="1" thickBot="1" x14ac:dyDescent="0.2">
      <c r="B94" s="260"/>
      <c r="C94" s="273"/>
      <c r="D94" s="274"/>
      <c r="E94" s="201"/>
      <c r="F94" s="222"/>
      <c r="G94" s="202"/>
      <c r="H94" s="173"/>
      <c r="I94" s="146"/>
      <c r="J94" s="64" t="str">
        <f>IF(E93="","",LEN(E93)-LEN(SUBSTITUTE(SUBSTITUTE(E93," ",),"　",)))</f>
        <v/>
      </c>
      <c r="K94" s="139"/>
      <c r="L94" s="140"/>
      <c r="M94" s="140"/>
      <c r="N94" s="140"/>
      <c r="O94" s="140"/>
      <c r="P94" s="140"/>
      <c r="Q94" s="141"/>
      <c r="R94" s="140"/>
      <c r="S94" s="140"/>
      <c r="T94" s="140"/>
      <c r="U94" s="141"/>
      <c r="V94" s="147"/>
      <c r="AE94" s="129"/>
      <c r="AG94" s="127" t="str">
        <f t="shared" si="11"/>
        <v/>
      </c>
      <c r="AH94" s="67" t="str">
        <f>IF(AND(AI93=1,AG94=""),1,"")</f>
        <v/>
      </c>
      <c r="AI94" s="67" t="str">
        <f>IF(AND(AI93=1,AH93=""),1,"")</f>
        <v/>
      </c>
    </row>
    <row r="95" spans="1:35" ht="27" customHeight="1" x14ac:dyDescent="0.15">
      <c r="A95" s="68">
        <f>COUNTA(E95,E97,E99,E101,E103,E105,E107,E109,E111,E113)</f>
        <v>0</v>
      </c>
      <c r="B95" s="259">
        <v>41</v>
      </c>
      <c r="C95" s="271"/>
      <c r="D95" s="272"/>
      <c r="E95" s="199"/>
      <c r="F95" s="224"/>
      <c r="G95" s="184"/>
      <c r="H95" s="200"/>
      <c r="I95" s="157"/>
      <c r="J95" s="68">
        <f>IF(C95=$W$18,1,IF(C95=$X$18,2,IF(C95=$Y$18,1,IF(C95=$Z$18,2,IF(C95=$AA$18,1,IF(C95=$AD$18,2,0))))))</f>
        <v>0</v>
      </c>
      <c r="K95" s="139"/>
      <c r="L95" s="140"/>
      <c r="M95" s="141"/>
      <c r="N95" s="141"/>
      <c r="O95" s="141"/>
      <c r="P95" s="141"/>
      <c r="Q95" s="141"/>
      <c r="R95" s="140"/>
      <c r="S95" s="140"/>
      <c r="T95" s="140"/>
      <c r="U95" s="141"/>
      <c r="V95" s="147"/>
      <c r="AE95" s="126" t="str">
        <f>C95&amp;G95</f>
        <v/>
      </c>
      <c r="AG95" s="127" t="str">
        <f t="shared" si="11"/>
        <v/>
      </c>
      <c r="AH95" s="127" t="str">
        <f>IF(F95="","",1)</f>
        <v/>
      </c>
      <c r="AI95" s="127" t="str">
        <f>IF(G95="","",1)</f>
        <v/>
      </c>
    </row>
    <row r="96" spans="1:35" ht="27" customHeight="1" x14ac:dyDescent="0.15">
      <c r="A96" s="128">
        <f>COUNTA(G95:I95,G97:I97,G99:I99,G101:I101,G103:I103,G105:I105,G107:I107,G109:I109,G111:I111,G113:I113)</f>
        <v>0</v>
      </c>
      <c r="B96" s="233"/>
      <c r="C96" s="234"/>
      <c r="D96" s="235"/>
      <c r="E96" s="124"/>
      <c r="F96" s="223"/>
      <c r="G96" s="170"/>
      <c r="H96" s="172"/>
      <c r="I96" s="125"/>
      <c r="J96" s="64" t="str">
        <f>IF(E95="","",LEN(E95)-LEN(SUBSTITUTE(SUBSTITUTE(E95," ",),"　",)))</f>
        <v/>
      </c>
      <c r="K96" s="139"/>
      <c r="L96" s="140"/>
      <c r="M96" s="141"/>
      <c r="N96" s="141"/>
      <c r="O96" s="141"/>
      <c r="P96" s="141"/>
      <c r="Q96" s="141"/>
      <c r="R96" s="140"/>
      <c r="S96" s="140"/>
      <c r="T96" s="140"/>
      <c r="U96" s="141"/>
      <c r="V96" s="147"/>
      <c r="AE96" s="129"/>
      <c r="AG96" s="127" t="str">
        <f t="shared" si="11"/>
        <v/>
      </c>
      <c r="AH96" s="67" t="str">
        <f>IF(AND(AI95=1,AG96=""),1,"")</f>
        <v/>
      </c>
      <c r="AI96" s="67" t="str">
        <f>IF(AND(AI95=1,AH95=""),1,"")</f>
        <v/>
      </c>
    </row>
    <row r="97" spans="2:35" ht="27" customHeight="1" x14ac:dyDescent="0.15">
      <c r="B97" s="233">
        <v>42</v>
      </c>
      <c r="C97" s="234"/>
      <c r="D97" s="235"/>
      <c r="E97" s="124"/>
      <c r="F97" s="221"/>
      <c r="G97" s="183"/>
      <c r="H97" s="155"/>
      <c r="I97" s="156"/>
      <c r="J97" s="68">
        <f>IF(C97=$W$18,1,IF(C97=$X$18,2,IF(C97=$Y$18,1,IF(C97=$Z$18,2,IF(C97=$AA$18,1,IF(C97=$AD$18,2,0))))))</f>
        <v>0</v>
      </c>
      <c r="K97" s="139"/>
      <c r="L97" s="141"/>
      <c r="M97" s="141"/>
      <c r="N97" s="141"/>
      <c r="O97" s="141"/>
      <c r="P97" s="141"/>
      <c r="Q97" s="140"/>
      <c r="R97" s="141"/>
      <c r="S97" s="141"/>
      <c r="T97" s="141"/>
      <c r="U97" s="140"/>
      <c r="V97" s="147"/>
      <c r="AE97" s="126" t="str">
        <f>C97&amp;G97</f>
        <v/>
      </c>
      <c r="AG97" s="127" t="str">
        <f t="shared" si="11"/>
        <v/>
      </c>
      <c r="AH97" s="127" t="str">
        <f>IF(F97="","",1)</f>
        <v/>
      </c>
      <c r="AI97" s="127" t="str">
        <f>IF(G97="","",1)</f>
        <v/>
      </c>
    </row>
    <row r="98" spans="2:35" ht="27" customHeight="1" x14ac:dyDescent="0.15">
      <c r="B98" s="233"/>
      <c r="C98" s="234"/>
      <c r="D98" s="235"/>
      <c r="E98" s="124"/>
      <c r="F98" s="223"/>
      <c r="G98" s="170"/>
      <c r="H98" s="172"/>
      <c r="I98" s="125"/>
      <c r="J98" s="64" t="str">
        <f>IF(E97="","",LEN(E97)-LEN(SUBSTITUTE(SUBSTITUTE(E97," ",),"　",)))</f>
        <v/>
      </c>
      <c r="K98" s="139"/>
      <c r="L98" s="140"/>
      <c r="M98" s="141"/>
      <c r="N98" s="141"/>
      <c r="O98" s="141"/>
      <c r="P98" s="141"/>
      <c r="Q98" s="141"/>
      <c r="R98" s="140"/>
      <c r="S98" s="140"/>
      <c r="T98" s="140"/>
      <c r="U98" s="141"/>
      <c r="V98" s="147"/>
      <c r="AE98" s="129"/>
      <c r="AG98" s="127" t="str">
        <f t="shared" si="11"/>
        <v/>
      </c>
      <c r="AH98" s="67" t="str">
        <f>IF(AND(AI97=1,AG98=""),1,"")</f>
        <v/>
      </c>
      <c r="AI98" s="67" t="str">
        <f>IF(AND(AI97=1,AH97=""),1,"")</f>
        <v/>
      </c>
    </row>
    <row r="99" spans="2:35" ht="27" customHeight="1" x14ac:dyDescent="0.15">
      <c r="B99" s="233">
        <v>43</v>
      </c>
      <c r="C99" s="234"/>
      <c r="D99" s="235"/>
      <c r="E99" s="124"/>
      <c r="F99" s="221"/>
      <c r="G99" s="183"/>
      <c r="H99" s="155"/>
      <c r="I99" s="156"/>
      <c r="J99" s="68">
        <f>IF(C99=$W$18,1,IF(C99=$X$18,2,IF(C99=$Y$18,1,IF(C99=$Z$18,2,IF(C99=$AA$18,1,IF(C99=$AD$18,2,0))))))</f>
        <v>0</v>
      </c>
      <c r="K99" s="139"/>
      <c r="L99" s="141"/>
      <c r="M99" s="141"/>
      <c r="N99" s="141"/>
      <c r="O99" s="141"/>
      <c r="P99" s="141"/>
      <c r="Q99" s="141"/>
      <c r="R99" s="140"/>
      <c r="S99" s="140"/>
      <c r="T99" s="140"/>
      <c r="U99" s="141"/>
      <c r="V99" s="147"/>
      <c r="AE99" s="126" t="str">
        <f>C99&amp;G99</f>
        <v/>
      </c>
      <c r="AG99" s="127" t="str">
        <f t="shared" si="11"/>
        <v/>
      </c>
      <c r="AH99" s="127" t="str">
        <f>IF(F99="","",1)</f>
        <v/>
      </c>
      <c r="AI99" s="127" t="str">
        <f>IF(G99="","",1)</f>
        <v/>
      </c>
    </row>
    <row r="100" spans="2:35" ht="27" customHeight="1" x14ac:dyDescent="0.15">
      <c r="B100" s="233"/>
      <c r="C100" s="234"/>
      <c r="D100" s="235"/>
      <c r="E100" s="124"/>
      <c r="F100" s="223"/>
      <c r="G100" s="170"/>
      <c r="H100" s="172"/>
      <c r="I100" s="125"/>
      <c r="J100" s="64" t="str">
        <f>IF(E99="","",LEN(E99)-LEN(SUBSTITUTE(SUBSTITUTE(E99," ",),"　",)))</f>
        <v/>
      </c>
      <c r="K100" s="139"/>
      <c r="L100" s="140"/>
      <c r="M100" s="141"/>
      <c r="N100" s="141"/>
      <c r="O100" s="141"/>
      <c r="P100" s="141"/>
      <c r="Q100" s="141"/>
      <c r="R100" s="141"/>
      <c r="S100" s="141"/>
      <c r="T100" s="141"/>
      <c r="U100" s="141"/>
      <c r="V100" s="147"/>
      <c r="AE100" s="129"/>
      <c r="AG100" s="127" t="str">
        <f t="shared" si="11"/>
        <v/>
      </c>
      <c r="AH100" s="67" t="str">
        <f>IF(AND(AI99=1,AG100=""),1,"")</f>
        <v/>
      </c>
      <c r="AI100" s="67" t="str">
        <f>IF(AND(AI99=1,AH99=""),1,"")</f>
        <v/>
      </c>
    </row>
    <row r="101" spans="2:35" ht="27" customHeight="1" x14ac:dyDescent="0.15">
      <c r="B101" s="233">
        <v>44</v>
      </c>
      <c r="C101" s="234"/>
      <c r="D101" s="235"/>
      <c r="E101" s="124"/>
      <c r="F101" s="221"/>
      <c r="G101" s="183"/>
      <c r="H101" s="155"/>
      <c r="I101" s="156"/>
      <c r="J101" s="68">
        <f>IF(C101=$W$18,1,IF(C101=$X$18,2,IF(C101=$Y$18,1,IF(C101=$Z$18,2,IF(C101=$AA$18,1,IF(C101=$AD$18,2,0))))))</f>
        <v>0</v>
      </c>
      <c r="K101" s="139"/>
      <c r="L101" s="141"/>
      <c r="M101" s="141"/>
      <c r="N101" s="141"/>
      <c r="O101" s="141"/>
      <c r="P101" s="141"/>
      <c r="Q101" s="141"/>
      <c r="R101" s="140"/>
      <c r="S101" s="140"/>
      <c r="T101" s="140"/>
      <c r="U101" s="141"/>
      <c r="V101" s="147"/>
      <c r="AE101" s="126" t="str">
        <f>C101&amp;G101</f>
        <v/>
      </c>
      <c r="AG101" s="127" t="str">
        <f t="shared" si="11"/>
        <v/>
      </c>
      <c r="AH101" s="127" t="str">
        <f>IF(F101="","",1)</f>
        <v/>
      </c>
      <c r="AI101" s="127" t="str">
        <f>IF(G101="","",1)</f>
        <v/>
      </c>
    </row>
    <row r="102" spans="2:35" ht="27" customHeight="1" x14ac:dyDescent="0.15">
      <c r="B102" s="233"/>
      <c r="C102" s="234"/>
      <c r="D102" s="235"/>
      <c r="E102" s="124"/>
      <c r="F102" s="223"/>
      <c r="G102" s="170"/>
      <c r="H102" s="172"/>
      <c r="I102" s="125"/>
      <c r="J102" s="64" t="str">
        <f>IF(E101="","",LEN(E101)-LEN(SUBSTITUTE(SUBSTITUTE(E101," ",),"　",)))</f>
        <v/>
      </c>
      <c r="K102" s="139"/>
      <c r="L102" s="141"/>
      <c r="M102" s="141"/>
      <c r="N102" s="141"/>
      <c r="O102" s="141"/>
      <c r="P102" s="141"/>
      <c r="Q102" s="141"/>
      <c r="R102" s="140"/>
      <c r="S102" s="140"/>
      <c r="T102" s="140"/>
      <c r="U102" s="141"/>
      <c r="V102" s="147"/>
      <c r="AE102" s="129"/>
      <c r="AG102" s="127" t="str">
        <f t="shared" si="11"/>
        <v/>
      </c>
      <c r="AH102" s="67" t="str">
        <f>IF(AND(AI101=1,AG102=""),1,"")</f>
        <v/>
      </c>
      <c r="AI102" s="67" t="str">
        <f>IF(AND(AI101=1,AH101=""),1,"")</f>
        <v/>
      </c>
    </row>
    <row r="103" spans="2:35" ht="27" customHeight="1" x14ac:dyDescent="0.15">
      <c r="B103" s="233">
        <v>45</v>
      </c>
      <c r="C103" s="234"/>
      <c r="D103" s="235"/>
      <c r="E103" s="124"/>
      <c r="F103" s="221"/>
      <c r="G103" s="183"/>
      <c r="H103" s="155"/>
      <c r="I103" s="156"/>
      <c r="J103" s="68">
        <f>IF(C103=$W$18,1,IF(C103=$X$18,2,IF(C103=$Y$18,1,IF(C103=$Z$18,2,IF(C103=$AA$18,1,IF(C103=$AD$18,2,0))))))</f>
        <v>0</v>
      </c>
      <c r="K103" s="139"/>
      <c r="L103" s="140"/>
      <c r="M103" s="141"/>
      <c r="N103" s="141"/>
      <c r="O103" s="141"/>
      <c r="P103" s="141"/>
      <c r="Q103" s="141"/>
      <c r="R103" s="141"/>
      <c r="S103" s="141"/>
      <c r="T103" s="141"/>
      <c r="U103" s="141"/>
      <c r="V103" s="147"/>
      <c r="AE103" s="126" t="str">
        <f>C103&amp;G103</f>
        <v/>
      </c>
      <c r="AG103" s="127" t="str">
        <f t="shared" si="11"/>
        <v/>
      </c>
      <c r="AH103" s="127" t="str">
        <f>IF(F103="","",1)</f>
        <v/>
      </c>
      <c r="AI103" s="127" t="str">
        <f>IF(G103="","",1)</f>
        <v/>
      </c>
    </row>
    <row r="104" spans="2:35" ht="27" customHeight="1" x14ac:dyDescent="0.15">
      <c r="B104" s="233"/>
      <c r="C104" s="234"/>
      <c r="D104" s="235"/>
      <c r="E104" s="124"/>
      <c r="F104" s="223"/>
      <c r="G104" s="170"/>
      <c r="H104" s="172"/>
      <c r="I104" s="125"/>
      <c r="J104" s="64" t="str">
        <f>IF(E103="","",LEN(E103)-LEN(SUBSTITUTE(SUBSTITUTE(E103," ",),"　",)))</f>
        <v/>
      </c>
      <c r="K104" s="139"/>
      <c r="L104" s="140"/>
      <c r="M104" s="141"/>
      <c r="N104" s="141"/>
      <c r="O104" s="141"/>
      <c r="P104" s="141"/>
      <c r="Q104" s="141"/>
      <c r="R104" s="141"/>
      <c r="S104" s="141"/>
      <c r="T104" s="141"/>
      <c r="U104" s="141"/>
      <c r="V104" s="147"/>
      <c r="AE104" s="129"/>
      <c r="AG104" s="127" t="str">
        <f t="shared" si="11"/>
        <v/>
      </c>
      <c r="AH104" s="67" t="str">
        <f>IF(AND(AI103=1,AG104=""),1,"")</f>
        <v/>
      </c>
      <c r="AI104" s="67" t="str">
        <f>IF(AND(AI103=1,AH103=""),1,"")</f>
        <v/>
      </c>
    </row>
    <row r="105" spans="2:35" ht="27" customHeight="1" x14ac:dyDescent="0.15">
      <c r="B105" s="233">
        <v>46</v>
      </c>
      <c r="C105" s="234"/>
      <c r="D105" s="235"/>
      <c r="E105" s="124"/>
      <c r="F105" s="221"/>
      <c r="G105" s="183"/>
      <c r="H105" s="155"/>
      <c r="I105" s="156"/>
      <c r="J105" s="68">
        <f>IF(C105=$W$18,1,IF(C105=$X$18,2,IF(C105=$Y$18,1,IF(C105=$Z$18,2,IF(C105=$AA$18,1,IF(C105=$AD$18,2,0))))))</f>
        <v>0</v>
      </c>
      <c r="K105" s="144"/>
      <c r="L105" s="140"/>
      <c r="M105" s="141"/>
      <c r="N105" s="141"/>
      <c r="O105" s="141"/>
      <c r="P105" s="141"/>
      <c r="Q105" s="141"/>
      <c r="R105" s="140"/>
      <c r="S105" s="140"/>
      <c r="T105" s="140"/>
      <c r="U105" s="141"/>
      <c r="V105" s="147"/>
      <c r="AE105" s="126" t="str">
        <f>C105&amp;G105</f>
        <v/>
      </c>
      <c r="AG105" s="127" t="str">
        <f t="shared" si="11"/>
        <v/>
      </c>
      <c r="AH105" s="127" t="str">
        <f>IF(F105="","",1)</f>
        <v/>
      </c>
      <c r="AI105" s="127" t="str">
        <f>IF(G105="","",1)</f>
        <v/>
      </c>
    </row>
    <row r="106" spans="2:35" ht="27" customHeight="1" x14ac:dyDescent="0.15">
      <c r="B106" s="233"/>
      <c r="C106" s="234"/>
      <c r="D106" s="235"/>
      <c r="E106" s="124"/>
      <c r="F106" s="223"/>
      <c r="G106" s="170"/>
      <c r="H106" s="172"/>
      <c r="I106" s="125"/>
      <c r="J106" s="64" t="str">
        <f>IF(E105="","",LEN(E105)-LEN(SUBSTITUTE(SUBSTITUTE(E105," ",),"　",)))</f>
        <v/>
      </c>
      <c r="K106" s="139"/>
      <c r="L106" s="140"/>
      <c r="M106" s="141"/>
      <c r="N106" s="141"/>
      <c r="O106" s="141"/>
      <c r="P106" s="141"/>
      <c r="Q106" s="141"/>
      <c r="R106" s="141"/>
      <c r="S106" s="141"/>
      <c r="T106" s="141"/>
      <c r="U106" s="141"/>
      <c r="V106" s="147"/>
      <c r="AE106" s="129"/>
      <c r="AG106" s="127" t="str">
        <f t="shared" si="11"/>
        <v/>
      </c>
      <c r="AH106" s="67" t="str">
        <f>IF(AND(AI105=1,AG106=""),1,"")</f>
        <v/>
      </c>
      <c r="AI106" s="67" t="str">
        <f>IF(AND(AI105=1,AH105=""),1,"")</f>
        <v/>
      </c>
    </row>
    <row r="107" spans="2:35" ht="27" customHeight="1" x14ac:dyDescent="0.15">
      <c r="B107" s="233">
        <v>47</v>
      </c>
      <c r="C107" s="234"/>
      <c r="D107" s="235"/>
      <c r="E107" s="124"/>
      <c r="F107" s="221"/>
      <c r="G107" s="183"/>
      <c r="H107" s="155"/>
      <c r="I107" s="156"/>
      <c r="J107" s="68">
        <f>IF(C107=$W$18,1,IF(C107=$X$18,2,IF(C107=$Y$18,1,IF(C107=$Z$18,2,IF(C107=$AA$18,1,IF(C107=$AD$18,2,0))))))</f>
        <v>0</v>
      </c>
      <c r="K107" s="139"/>
      <c r="L107" s="141"/>
      <c r="M107" s="141"/>
      <c r="N107" s="141"/>
      <c r="O107" s="141"/>
      <c r="P107" s="141"/>
      <c r="Q107" s="141"/>
      <c r="R107" s="140"/>
      <c r="S107" s="140"/>
      <c r="T107" s="140"/>
      <c r="U107" s="141"/>
      <c r="V107" s="147"/>
      <c r="AE107" s="126" t="str">
        <f>C107&amp;G107</f>
        <v/>
      </c>
      <c r="AG107" s="127" t="str">
        <f t="shared" si="11"/>
        <v/>
      </c>
      <c r="AH107" s="127" t="str">
        <f>IF(F107="","",1)</f>
        <v/>
      </c>
      <c r="AI107" s="127" t="str">
        <f>IF(G107="","",1)</f>
        <v/>
      </c>
    </row>
    <row r="108" spans="2:35" ht="27" customHeight="1" x14ac:dyDescent="0.15">
      <c r="B108" s="233"/>
      <c r="C108" s="234"/>
      <c r="D108" s="235"/>
      <c r="E108" s="124"/>
      <c r="F108" s="223"/>
      <c r="G108" s="170"/>
      <c r="H108" s="172"/>
      <c r="I108" s="125"/>
      <c r="J108" s="64" t="str">
        <f>IF(E107="","",LEN(E107)-LEN(SUBSTITUTE(SUBSTITUTE(E107," ",),"　",)))</f>
        <v/>
      </c>
      <c r="K108" s="139"/>
      <c r="L108" s="140"/>
      <c r="M108" s="141"/>
      <c r="N108" s="141"/>
      <c r="O108" s="141"/>
      <c r="P108" s="141"/>
      <c r="Q108" s="141"/>
      <c r="R108" s="141"/>
      <c r="S108" s="141"/>
      <c r="T108" s="141"/>
      <c r="U108" s="141"/>
      <c r="V108" s="147"/>
      <c r="AE108" s="129"/>
      <c r="AG108" s="127" t="str">
        <f t="shared" si="11"/>
        <v/>
      </c>
      <c r="AH108" s="67" t="str">
        <f>IF(AND(AI107=1,AG108=""),1,"")</f>
        <v/>
      </c>
      <c r="AI108" s="67" t="str">
        <f>IF(AND(AI107=1,AH107=""),1,"")</f>
        <v/>
      </c>
    </row>
    <row r="109" spans="2:35" ht="27" customHeight="1" x14ac:dyDescent="0.15">
      <c r="B109" s="233">
        <v>48</v>
      </c>
      <c r="C109" s="234"/>
      <c r="D109" s="235"/>
      <c r="E109" s="124"/>
      <c r="F109" s="221"/>
      <c r="G109" s="183"/>
      <c r="H109" s="155"/>
      <c r="I109" s="156"/>
      <c r="J109" s="68">
        <f>IF(C109=$W$18,1,IF(C109=$X$18,2,IF(C109=$Y$18,1,IF(C109=$Z$18,2,IF(C109=$AA$18,1,IF(C109=$AD$18,2,0))))))</f>
        <v>0</v>
      </c>
      <c r="K109" s="139"/>
      <c r="L109" s="140"/>
      <c r="M109" s="141"/>
      <c r="N109" s="141"/>
      <c r="O109" s="141"/>
      <c r="P109" s="141"/>
      <c r="Q109" s="140"/>
      <c r="R109" s="140"/>
      <c r="S109" s="140"/>
      <c r="T109" s="140"/>
      <c r="U109" s="141"/>
      <c r="V109" s="147"/>
      <c r="AE109" s="126" t="str">
        <f>C109&amp;G109</f>
        <v/>
      </c>
      <c r="AG109" s="127" t="str">
        <f t="shared" si="11"/>
        <v/>
      </c>
      <c r="AH109" s="127" t="str">
        <f>IF(F109="","",1)</f>
        <v/>
      </c>
      <c r="AI109" s="127" t="str">
        <f>IF(G109="","",1)</f>
        <v/>
      </c>
    </row>
    <row r="110" spans="2:35" ht="27" customHeight="1" x14ac:dyDescent="0.15">
      <c r="B110" s="233"/>
      <c r="C110" s="234"/>
      <c r="D110" s="235"/>
      <c r="E110" s="124"/>
      <c r="F110" s="223"/>
      <c r="G110" s="170"/>
      <c r="H110" s="172"/>
      <c r="I110" s="125"/>
      <c r="J110" s="64" t="str">
        <f>IF(E109="","",LEN(E109)-LEN(SUBSTITUTE(SUBSTITUTE(E109," ",),"　",)))</f>
        <v/>
      </c>
      <c r="K110" s="139"/>
      <c r="L110" s="140"/>
      <c r="M110" s="141"/>
      <c r="N110" s="141"/>
      <c r="O110" s="141"/>
      <c r="P110" s="141"/>
      <c r="Q110" s="141"/>
      <c r="R110" s="140"/>
      <c r="S110" s="140"/>
      <c r="T110" s="140"/>
      <c r="U110" s="141"/>
      <c r="V110" s="147"/>
      <c r="AE110" s="129"/>
      <c r="AG110" s="127" t="str">
        <f t="shared" si="11"/>
        <v/>
      </c>
      <c r="AH110" s="67" t="str">
        <f>IF(AND(AI109=1,AG110=""),1,"")</f>
        <v/>
      </c>
      <c r="AI110" s="67" t="str">
        <f>IF(AND(AI109=1,AH109=""),1,"")</f>
        <v/>
      </c>
    </row>
    <row r="111" spans="2:35" ht="27" customHeight="1" x14ac:dyDescent="0.15">
      <c r="B111" s="233">
        <v>49</v>
      </c>
      <c r="C111" s="234"/>
      <c r="D111" s="235"/>
      <c r="E111" s="124"/>
      <c r="F111" s="221"/>
      <c r="G111" s="183"/>
      <c r="H111" s="155"/>
      <c r="I111" s="156"/>
      <c r="J111" s="68">
        <f>IF(C111=$W$18,1,IF(C111=$X$18,2,IF(C111=$Y$18,1,IF(C111=$Z$18,2,IF(C111=$AA$18,1,IF(C111=$AD$18,2,0))))))</f>
        <v>0</v>
      </c>
      <c r="K111" s="139"/>
      <c r="L111" s="140"/>
      <c r="M111" s="141"/>
      <c r="N111" s="141"/>
      <c r="O111" s="141"/>
      <c r="P111" s="141"/>
      <c r="Q111" s="141"/>
      <c r="R111" s="140"/>
      <c r="S111" s="140"/>
      <c r="T111" s="140"/>
      <c r="U111" s="141"/>
      <c r="V111" s="147"/>
      <c r="AE111" s="126" t="str">
        <f>C111&amp;G111</f>
        <v/>
      </c>
      <c r="AG111" s="127" t="str">
        <f t="shared" si="11"/>
        <v/>
      </c>
      <c r="AH111" s="127" t="str">
        <f>IF(F111="","",1)</f>
        <v/>
      </c>
      <c r="AI111" s="127" t="str">
        <f>IF(G111="","",1)</f>
        <v/>
      </c>
    </row>
    <row r="112" spans="2:35" ht="27" customHeight="1" x14ac:dyDescent="0.15">
      <c r="B112" s="233"/>
      <c r="C112" s="234"/>
      <c r="D112" s="235"/>
      <c r="E112" s="124"/>
      <c r="F112" s="223"/>
      <c r="G112" s="170"/>
      <c r="H112" s="172"/>
      <c r="I112" s="125"/>
      <c r="J112" s="64" t="str">
        <f>IF(E111="","",LEN(E111)-LEN(SUBSTITUTE(SUBSTITUTE(E111," ",),"　",)))</f>
        <v/>
      </c>
      <c r="K112" s="139"/>
      <c r="L112" s="140"/>
      <c r="M112" s="141"/>
      <c r="N112" s="141"/>
      <c r="O112" s="141"/>
      <c r="P112" s="141"/>
      <c r="Q112" s="141"/>
      <c r="R112" s="140"/>
      <c r="S112" s="140"/>
      <c r="T112" s="140"/>
      <c r="U112" s="141"/>
      <c r="V112" s="147"/>
      <c r="AE112" s="129"/>
      <c r="AG112" s="127" t="str">
        <f t="shared" si="11"/>
        <v/>
      </c>
      <c r="AH112" s="67" t="str">
        <f>IF(AND(AI111=1,AG112=""),1,"")</f>
        <v/>
      </c>
      <c r="AI112" s="67" t="str">
        <f>IF(AND(AI111=1,AH111=""),1,"")</f>
        <v/>
      </c>
    </row>
    <row r="113" spans="2:35" ht="27" customHeight="1" x14ac:dyDescent="0.15">
      <c r="B113" s="233">
        <v>50</v>
      </c>
      <c r="C113" s="234"/>
      <c r="D113" s="235"/>
      <c r="E113" s="124"/>
      <c r="F113" s="221"/>
      <c r="G113" s="183"/>
      <c r="H113" s="155"/>
      <c r="I113" s="156"/>
      <c r="J113" s="68">
        <f>IF(C113=$W$18,1,IF(C113=$X$18,2,IF(C113=$Y$18,1,IF(C113=$Z$18,2,IF(C113=$AA$18,1,IF(C113=$AD$18,2,0))))))</f>
        <v>0</v>
      </c>
      <c r="K113" s="139"/>
      <c r="L113" s="140"/>
      <c r="M113" s="140"/>
      <c r="N113" s="140"/>
      <c r="O113" s="140"/>
      <c r="P113" s="140"/>
      <c r="Q113" s="141"/>
      <c r="R113" s="140"/>
      <c r="S113" s="140"/>
      <c r="T113" s="140"/>
      <c r="U113" s="141"/>
      <c r="V113" s="147"/>
      <c r="AE113" s="126" t="str">
        <f>C113&amp;G113</f>
        <v/>
      </c>
      <c r="AG113" s="127" t="str">
        <f t="shared" si="11"/>
        <v/>
      </c>
      <c r="AH113" s="127" t="str">
        <f>IF(F113="","",1)</f>
        <v/>
      </c>
      <c r="AI113" s="127" t="str">
        <f>IF(G113="","",1)</f>
        <v/>
      </c>
    </row>
    <row r="114" spans="2:35" ht="27" customHeight="1" thickBot="1" x14ac:dyDescent="0.2">
      <c r="B114" s="260"/>
      <c r="C114" s="273"/>
      <c r="D114" s="274"/>
      <c r="E114" s="201"/>
      <c r="F114" s="222"/>
      <c r="G114" s="202"/>
      <c r="H114" s="173"/>
      <c r="I114" s="146"/>
      <c r="J114" s="64" t="str">
        <f>IF(E113="","",LEN(E113)-LEN(SUBSTITUTE(SUBSTITUTE(E113," ",),"　",)))</f>
        <v/>
      </c>
      <c r="K114" s="139"/>
      <c r="L114" s="140"/>
      <c r="M114" s="140"/>
      <c r="N114" s="140"/>
      <c r="O114" s="140"/>
      <c r="P114" s="140"/>
      <c r="Q114" s="141"/>
      <c r="R114" s="140"/>
      <c r="S114" s="140"/>
      <c r="T114" s="140"/>
      <c r="U114" s="141"/>
      <c r="V114" s="147"/>
      <c r="AE114" s="129"/>
      <c r="AG114" s="127" t="str">
        <f t="shared" si="11"/>
        <v/>
      </c>
      <c r="AH114" s="67" t="str">
        <f>IF(AND(AI113=1,AG114=""),1,"")</f>
        <v/>
      </c>
      <c r="AI114" s="67" t="str">
        <f>IF(AND(AI113=1,AH113=""),1,"")</f>
        <v/>
      </c>
    </row>
    <row r="115" spans="2:35" ht="20.25" customHeight="1" x14ac:dyDescent="0.15">
      <c r="F115" s="198"/>
      <c r="G115" s="198"/>
      <c r="K115" s="147"/>
      <c r="L115" s="148"/>
      <c r="M115" s="148"/>
      <c r="N115" s="148"/>
      <c r="O115" s="148"/>
      <c r="P115" s="148"/>
      <c r="Q115" s="148"/>
      <c r="R115" s="148"/>
      <c r="S115" s="148"/>
      <c r="T115" s="148"/>
      <c r="U115" s="148"/>
      <c r="V115" s="147"/>
    </row>
    <row r="116" spans="2:35" ht="20.25" customHeight="1" x14ac:dyDescent="0.15"/>
    <row r="117" spans="2:35" ht="20.25" customHeight="1" x14ac:dyDescent="0.15"/>
  </sheetData>
  <sheetProtection algorithmName="SHA-512" hashValue="ly4tyLvBh68hn3mQOJAFngtSQ3fe52uRAXgGai2Q4BzssoXmJ29i9ijvPGVCXmBpZVxEJJgtNIxNYJeRmRmrLw==" saltValue="HgJjAL54ckLQgRZT0s0PoA==" spinCount="100000" sheet="1" selectLockedCells="1"/>
  <mergeCells count="226">
    <mergeCell ref="D87:D88"/>
    <mergeCell ref="B87:B88"/>
    <mergeCell ref="B91:B92"/>
    <mergeCell ref="B101:B102"/>
    <mergeCell ref="C101:C102"/>
    <mergeCell ref="D101:D102"/>
    <mergeCell ref="D95:D96"/>
    <mergeCell ref="B93:B94"/>
    <mergeCell ref="C93:C94"/>
    <mergeCell ref="B97:B98"/>
    <mergeCell ref="C97:C98"/>
    <mergeCell ref="D93:D94"/>
    <mergeCell ref="C91:C92"/>
    <mergeCell ref="D91:D92"/>
    <mergeCell ref="D89:D90"/>
    <mergeCell ref="B89:B90"/>
    <mergeCell ref="C89:C90"/>
    <mergeCell ref="C87:C88"/>
    <mergeCell ref="B113:B114"/>
    <mergeCell ref="C113:C114"/>
    <mergeCell ref="D113:D114"/>
    <mergeCell ref="B109:B110"/>
    <mergeCell ref="C109:C110"/>
    <mergeCell ref="D109:D110"/>
    <mergeCell ref="B111:B112"/>
    <mergeCell ref="B95:B96"/>
    <mergeCell ref="C95:C96"/>
    <mergeCell ref="B107:B108"/>
    <mergeCell ref="C107:C108"/>
    <mergeCell ref="D107:D108"/>
    <mergeCell ref="D99:D100"/>
    <mergeCell ref="B103:B104"/>
    <mergeCell ref="B105:B106"/>
    <mergeCell ref="C105:C106"/>
    <mergeCell ref="D97:D98"/>
    <mergeCell ref="C111:C112"/>
    <mergeCell ref="D111:D112"/>
    <mergeCell ref="B99:B100"/>
    <mergeCell ref="C99:C100"/>
    <mergeCell ref="C103:C104"/>
    <mergeCell ref="D103:D104"/>
    <mergeCell ref="D105:D106"/>
    <mergeCell ref="D75:D76"/>
    <mergeCell ref="B77:B78"/>
    <mergeCell ref="C77:C78"/>
    <mergeCell ref="B79:B80"/>
    <mergeCell ref="C79:C80"/>
    <mergeCell ref="D79:D80"/>
    <mergeCell ref="D77:D78"/>
    <mergeCell ref="B75:B76"/>
    <mergeCell ref="C75:C76"/>
    <mergeCell ref="B81:B82"/>
    <mergeCell ref="C81:C82"/>
    <mergeCell ref="D81:D82"/>
    <mergeCell ref="B83:B84"/>
    <mergeCell ref="C83:C84"/>
    <mergeCell ref="D83:D84"/>
    <mergeCell ref="B85:B86"/>
    <mergeCell ref="C85:C86"/>
    <mergeCell ref="D85:D86"/>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1:B42"/>
    <mergeCell ref="C41:C42"/>
    <mergeCell ref="D41:D42"/>
    <mergeCell ref="B37:B38"/>
    <mergeCell ref="C37:C38"/>
    <mergeCell ref="D37:D38"/>
    <mergeCell ref="B39:B40"/>
    <mergeCell ref="C39:C40"/>
    <mergeCell ref="D39:D40"/>
    <mergeCell ref="B43:B44"/>
    <mergeCell ref="C43:C44"/>
    <mergeCell ref="D43:D44"/>
    <mergeCell ref="D49:D50"/>
    <mergeCell ref="C49:C50"/>
    <mergeCell ref="B45:B46"/>
    <mergeCell ref="C45:C46"/>
    <mergeCell ref="D45:D46"/>
    <mergeCell ref="B47:B48"/>
    <mergeCell ref="C47:C48"/>
    <mergeCell ref="D47:D48"/>
    <mergeCell ref="B49:B50"/>
    <mergeCell ref="B29:B30"/>
    <mergeCell ref="C29:C30"/>
    <mergeCell ref="D29:D30"/>
    <mergeCell ref="B35:B36"/>
    <mergeCell ref="C35:C36"/>
    <mergeCell ref="D35:D36"/>
    <mergeCell ref="B31:B32"/>
    <mergeCell ref="C31:C32"/>
    <mergeCell ref="D31:D32"/>
    <mergeCell ref="B33:B34"/>
    <mergeCell ref="C33:C34"/>
    <mergeCell ref="D33:D34"/>
    <mergeCell ref="B27:B28"/>
    <mergeCell ref="C27:C28"/>
    <mergeCell ref="D27:D28"/>
    <mergeCell ref="B21:B22"/>
    <mergeCell ref="C21:C22"/>
    <mergeCell ref="D21:D22"/>
    <mergeCell ref="B23:B24"/>
    <mergeCell ref="C23:C24"/>
    <mergeCell ref="D23:D24"/>
    <mergeCell ref="B25:B26"/>
    <mergeCell ref="C25:C26"/>
    <mergeCell ref="D25:D26"/>
    <mergeCell ref="B1:F1"/>
    <mergeCell ref="D3:E3"/>
    <mergeCell ref="F3:G3"/>
    <mergeCell ref="G1:I1"/>
    <mergeCell ref="D6:I6"/>
    <mergeCell ref="H3:I3"/>
    <mergeCell ref="B3:C3"/>
    <mergeCell ref="F15:F16"/>
    <mergeCell ref="D5:E5"/>
    <mergeCell ref="D4:E4"/>
    <mergeCell ref="B8:C8"/>
    <mergeCell ref="D13:D14"/>
    <mergeCell ref="D11:D12"/>
    <mergeCell ref="B13:B14"/>
    <mergeCell ref="C13:C14"/>
    <mergeCell ref="B11:B12"/>
    <mergeCell ref="B15:B16"/>
    <mergeCell ref="C15:C16"/>
    <mergeCell ref="B4:C4"/>
    <mergeCell ref="B5:B6"/>
    <mergeCell ref="C11:C12"/>
    <mergeCell ref="G12:I12"/>
    <mergeCell ref="G5:I5"/>
    <mergeCell ref="H4:I4"/>
    <mergeCell ref="G11:I11"/>
    <mergeCell ref="F4:G4"/>
    <mergeCell ref="B19:B20"/>
    <mergeCell ref="C19:C20"/>
    <mergeCell ref="D19:D20"/>
    <mergeCell ref="B17:B18"/>
    <mergeCell ref="D15:D16"/>
    <mergeCell ref="C17:C18"/>
    <mergeCell ref="D17:D18"/>
    <mergeCell ref="F25:F26"/>
    <mergeCell ref="F27:F28"/>
    <mergeCell ref="F13:F14"/>
    <mergeCell ref="F11:F12"/>
    <mergeCell ref="F17:F18"/>
    <mergeCell ref="F19:F20"/>
    <mergeCell ref="F21:F22"/>
    <mergeCell ref="F35:F36"/>
    <mergeCell ref="F37:F38"/>
    <mergeCell ref="F23:F24"/>
    <mergeCell ref="F39:F40"/>
    <mergeCell ref="F41:F42"/>
    <mergeCell ref="F31:F32"/>
    <mergeCell ref="F29:F30"/>
    <mergeCell ref="F83:F84"/>
    <mergeCell ref="F85:F86"/>
    <mergeCell ref="F109:F110"/>
    <mergeCell ref="F111:F112"/>
    <mergeCell ref="F33:F34"/>
    <mergeCell ref="F53:F54"/>
    <mergeCell ref="F55:F56"/>
    <mergeCell ref="F57:F58"/>
    <mergeCell ref="F49:F50"/>
    <mergeCell ref="F51:F52"/>
    <mergeCell ref="F67:F68"/>
    <mergeCell ref="F69:F70"/>
    <mergeCell ref="F63:F64"/>
    <mergeCell ref="F65:F66"/>
    <mergeCell ref="K3:Q9"/>
    <mergeCell ref="F113:F114"/>
    <mergeCell ref="F101:F102"/>
    <mergeCell ref="F103:F104"/>
    <mergeCell ref="F105:F106"/>
    <mergeCell ref="F107:F108"/>
    <mergeCell ref="F81:F82"/>
    <mergeCell ref="F43:F44"/>
    <mergeCell ref="F79:F80"/>
    <mergeCell ref="F45:F46"/>
    <mergeCell ref="F47:F48"/>
    <mergeCell ref="F77:F78"/>
    <mergeCell ref="F71:F72"/>
    <mergeCell ref="F73:F74"/>
    <mergeCell ref="F75:F76"/>
    <mergeCell ref="F59:F60"/>
    <mergeCell ref="F61:F62"/>
    <mergeCell ref="F89:F90"/>
    <mergeCell ref="F91:F92"/>
    <mergeCell ref="F93:F94"/>
    <mergeCell ref="F97:F98"/>
    <mergeCell ref="F99:F100"/>
    <mergeCell ref="F87:F88"/>
    <mergeCell ref="F95:F96"/>
  </mergeCells>
  <phoneticPr fontId="2"/>
  <conditionalFormatting sqref="G16">
    <cfRule type="expression" dxfId="544" priority="82" stopIfTrue="1">
      <formula>COUNTIF(C15,"*男*")</formula>
    </cfRule>
    <cfRule type="expression" dxfId="543" priority="83" stopIfTrue="1">
      <formula>COUNTIF(C15,"*女*")</formula>
    </cfRule>
  </conditionalFormatting>
  <conditionalFormatting sqref="N13:R13 L14:M16">
    <cfRule type="expression" dxfId="542" priority="92" stopIfTrue="1">
      <formula>L13&gt;AJ13-0</formula>
    </cfRule>
  </conditionalFormatting>
  <conditionalFormatting sqref="G12:I12">
    <cfRule type="containsText" dxfId="541" priority="66" operator="containsText" text="未">
      <formula>NOT(ISERROR(SEARCH("未",G12)))</formula>
    </cfRule>
    <cfRule type="containsText" dxfId="540" priority="67" operator="containsText" text="未">
      <formula>NOT(ISERROR(SEARCH("未",G12)))</formula>
    </cfRule>
    <cfRule type="containsText" dxfId="539" priority="68" operator="containsText" text="未">
      <formula>NOT(ISERROR(SEARCH("未",G12)))</formula>
    </cfRule>
  </conditionalFormatting>
  <conditionalFormatting sqref="G12:I12">
    <cfRule type="containsText" dxfId="538" priority="64" operator="containsText" text="未">
      <formula>NOT(ISERROR(SEARCH("未",G12)))</formula>
    </cfRule>
    <cfRule type="containsText" dxfId="537" priority="65" operator="containsText" text="未">
      <formula>NOT(ISERROR(SEARCH("未",G12)))</formula>
    </cfRule>
  </conditionalFormatting>
  <conditionalFormatting sqref="G12:I12">
    <cfRule type="containsText" dxfId="536" priority="62" operator="containsText" text="未入力">
      <formula>NOT(ISERROR(SEARCH("未入力",G12)))</formula>
    </cfRule>
    <cfRule type="containsText" dxfId="535" priority="63" operator="containsText" text="未入力">
      <formula>NOT(ISERROR(SEARCH("未入力",G12)))</formula>
    </cfRule>
  </conditionalFormatting>
  <conditionalFormatting sqref="C15:C114">
    <cfRule type="containsText" dxfId="534" priority="57" stopIfTrue="1" operator="containsText" text="女">
      <formula>NOT(ISERROR(SEARCH("女",C15)))</formula>
    </cfRule>
    <cfRule type="containsText" dxfId="533" priority="58" stopIfTrue="1" operator="containsText" text="男">
      <formula>NOT(ISERROR(SEARCH("男",C15)))</formula>
    </cfRule>
  </conditionalFormatting>
  <conditionalFormatting sqref="AT13:AX13 AR14:AS14">
    <cfRule type="expression" dxfId="532" priority="50" stopIfTrue="1">
      <formula>AR13&gt;BL13-0</formula>
    </cfRule>
  </conditionalFormatting>
  <conditionalFormatting sqref="G7:I7">
    <cfRule type="expression" dxfId="531" priority="49" stopIfTrue="1">
      <formula>$G$7="参加制限を超えている種目があります"</formula>
    </cfRule>
  </conditionalFormatting>
  <conditionalFormatting sqref="M11:T11">
    <cfRule type="expression" dxfId="530" priority="48" stopIfTrue="1">
      <formula>$G$7="参加制限を超えている種目があります"</formula>
    </cfRule>
  </conditionalFormatting>
  <conditionalFormatting sqref="F4:G4">
    <cfRule type="expression" dxfId="529" priority="47" stopIfTrue="1">
      <formula>AND(D4&gt;0,D5&gt;0,F4="")</formula>
    </cfRule>
  </conditionalFormatting>
  <conditionalFormatting sqref="H4:I4">
    <cfRule type="expression" dxfId="528" priority="46" stopIfTrue="1">
      <formula>AND(D4&gt;0,D5&gt;0,H4="")</formula>
    </cfRule>
  </conditionalFormatting>
  <conditionalFormatting sqref="J16">
    <cfRule type="cellIs" dxfId="527" priority="36" stopIfTrue="1" operator="notEqual">
      <formula>1</formula>
    </cfRule>
  </conditionalFormatting>
  <conditionalFormatting sqref="J18 J20 J22 J24 J26 J28 J30 J32 J34 J36 J38 J40 J42 J44 J46 J48 J50 J52 J54 J56 J58 J60 J62 J64 J66 J68 J70 J72 J74 J76 J78 J80 J82 J84 J86 J88 J90 J92 J94 J96 J98 J100 J102 J104 J106 J108 J110 J112 J114">
    <cfRule type="cellIs" dxfId="526" priority="35" stopIfTrue="1" operator="notEqual">
      <formula>1</formula>
    </cfRule>
  </conditionalFormatting>
  <conditionalFormatting sqref="S13">
    <cfRule type="expression" dxfId="525" priority="1077" stopIfTrue="1">
      <formula>S13&gt;AQ13-0</formula>
    </cfRule>
  </conditionalFormatting>
  <conditionalFormatting sqref="AY13">
    <cfRule type="expression" dxfId="524" priority="1083" stopIfTrue="1">
      <formula>AY13&gt;BQ13-0</formula>
    </cfRule>
  </conditionalFormatting>
  <conditionalFormatting sqref="E15">
    <cfRule type="expression" dxfId="523" priority="86" stopIfTrue="1">
      <formula>COUNTIF(C15,"*男*")</formula>
    </cfRule>
    <cfRule type="expression" dxfId="522" priority="87" stopIfTrue="1">
      <formula>COUNTIF(C15,"*女*")</formula>
    </cfRule>
  </conditionalFormatting>
  <conditionalFormatting sqref="G15">
    <cfRule type="expression" dxfId="521" priority="11">
      <formula>COUNTIF(C15,"*女*")</formula>
    </cfRule>
    <cfRule type="expression" dxfId="520" priority="23">
      <formula>COUNTIF(C15,"*男*")</formula>
    </cfRule>
  </conditionalFormatting>
  <conditionalFormatting sqref="F33:F114">
    <cfRule type="expression" dxfId="519" priority="18" stopIfTrue="1">
      <formula>COUNTIF(C33,"*女*")</formula>
    </cfRule>
    <cfRule type="expression" dxfId="518" priority="19" stopIfTrue="1">
      <formula>COUNTIF(C33,"*男*")</formula>
    </cfRule>
  </conditionalFormatting>
  <conditionalFormatting sqref="E17 E19 E21 E23 E25 E27 E29 E31 E33 E35 E37 E39 E41 E43 E45 E47 E49 E51 E53 E55 E57 E59 E61 E63 E65 E67 E69 E71 E73 E75 E77 E79 E81 E83 E85 E87 E89 E91 E93 E95 E97 E99 E101 E103 E105 E107 E109 E111 E113">
    <cfRule type="expression" dxfId="517" priority="15" stopIfTrue="1">
      <formula>COUNTIF(C17,"*男*")</formula>
    </cfRule>
    <cfRule type="expression" dxfId="516" priority="16" stopIfTrue="1">
      <formula>COUNTIF(C17,"*女*")</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515" priority="9" stopIfTrue="1">
      <formula>COUNTIF(C17,"*男*")</formula>
    </cfRule>
    <cfRule type="expression" dxfId="514" priority="10" stopIfTrue="1">
      <formula>COUNTIF(C17,"*女*")</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513" priority="7">
      <formula>COUNTIF(C17,"*女*")</formula>
    </cfRule>
    <cfRule type="expression" dxfId="512" priority="8">
      <formula>COUNTIF(C17,"*男*")</formula>
    </cfRule>
  </conditionalFormatting>
  <conditionalFormatting sqref="F33:F34">
    <cfRule type="expression" dxfId="511" priority="6">
      <formula>AI34=1</formula>
    </cfRule>
  </conditionalFormatting>
  <conditionalFormatting sqref="F15:F32">
    <cfRule type="expression" dxfId="510" priority="4" stopIfTrue="1">
      <formula>COUNTIF(C15,"*女*")</formula>
    </cfRule>
    <cfRule type="expression" dxfId="509" priority="5" stopIfTrue="1">
      <formula>COUNTIF(C15,"*男*")</formula>
    </cfRule>
  </conditionalFormatting>
  <conditionalFormatting sqref="F15:F32">
    <cfRule type="expression" dxfId="508" priority="3">
      <formula>AI16=1</formula>
    </cfRule>
  </conditionalFormatting>
  <conditionalFormatting sqref="F35:F114">
    <cfRule type="expression" dxfId="507" priority="2">
      <formula>AI36=1</formula>
    </cfRule>
  </conditionalFormatting>
  <conditionalFormatting sqref="AR15:AS17">
    <cfRule type="expression" dxfId="506" priority="1234" stopIfTrue="1">
      <formula>AR15&gt;BL16-0</formula>
    </cfRule>
  </conditionalFormatting>
  <conditionalFormatting sqref="E20 E22 E24 E26 E28 E30 E32 E34 E36 E38 E40 E42 E44 E46 E48 E50 E52 E54 E56 E58 E60 E62 E64 E66 E68 E70 E72 E74 E76 E78 E80 E82 E84 E86 E88 E90 E92 E94 E96 E98 E100 E102 E104 E106 E108 E110 E112 E114 E16 E18">
    <cfRule type="expression" dxfId="505" priority="1243" stopIfTrue="1">
      <formula>$AH16=1</formula>
    </cfRule>
    <cfRule type="expression" dxfId="504" priority="1244" stopIfTrue="1">
      <formula>COUNTIF(C15,"*女*")</formula>
    </cfRule>
    <cfRule type="expression" dxfId="503" priority="1245" stopIfTrue="1">
      <formula>COUNTIF(C15,"*男*")</formula>
    </cfRule>
  </conditionalFormatting>
  <dataValidations xWindow="405" yWindow="885" count="19">
    <dataValidation type="list" allowBlank="1" showInputMessage="1" showErrorMessage="1" sqref="H87:I87 H81:I81 H79:I79 H89:I89 H77:I77 H75:I75 H85:I85 H93:I93 H43:I43 H51:I51 H47:I47 H41:I41 H49:I49 H39:I39 H45:I45 H37:I37 H35:I35 H53:I53 H113:I113 H63:I63 H31:I31 H27:I27 H21:I21 H19:I19 H29:I29 H17:I17 H25:I25 H71:I71 H33:I33 G13 H67:I67 H61:I61 H59:I59 H69:I69 H57:I57 H55:I55 H65:I65 H73:I73 H103:I103 H15:I15 H111:I111 H107:I107 H101:I101 H99:I99 H109:I109 H97:I97 H95:I95 H105:I105 H83:I83 H23:I23 H91:I91"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12 E18 E20 E22 E24 E26 E28 E30 E32 E34 E36 E38 E40 E42 E44 E46 E48 E50 E52 E54 E56 E58 E60 E62 E64 E66 E68 E70 E72 E74 E76 E78 E80 E82 E84 E86 E88 E90 E92 E94 E96 E98 E100 E102 E104 E106 E108 E110"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$L$12:$M$12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7:C114" xr:uid="{00000000-0002-0000-0100-000007000000}">
      <formula1>性別</formula1>
    </dataValidation>
    <dataValidation imeMode="hiragana" allowBlank="1" showInputMessage="1" showErrorMessage="1" sqref="E113 E17 E19 E21 E23 E25 E27 E29 E31 E33 E35 E37 E39 E41 E43 E45 E47 E49 E51 E53 E55 E57 E59 E61 E63 E65 E67 E69 E71 E73 E75 E77 E79 E81 E83 E85 E87 E89 E91 E93 E95 E97 E99 E101 E103 E105 E107 E109 E111" xr:uid="{00000000-0002-0000-0100-000008000000}"/>
    <dataValidation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AB769F8D-A5F9-4994-8AE6-D3C76D0EACEC}"/>
    <dataValidation allowBlank="1" showInputMessage="1" showErrorMessage="1" promptTitle="注意事項" prompt="所属名称はプログラムや賞状等に反映されます。_x000a_「小」や「小学校」は不要です。入力しないでください。" sqref="F4:G4" xr:uid="{00000000-0002-0000-0100-00000B000000}"/>
    <dataValidation imeMode="halfKatakana" allowBlank="1" showInputMessage="1" showErrorMessage="1" promptTitle="注意事項" prompt="半角ｶﾀｶﾅで入力して下さい。_x000a_(漢字･ひらがなは不可)_x000a_「ｼｮｳ」や「ｼｮｳｶﾞｯｺｳ」は不要です。入力しないで下さい。" sqref="H4:I4" xr:uid="{00000000-0002-0000-0100-00000C000000}"/>
    <dataValidation imeMode="halfKatakana" allowBlank="1" showInputMessage="1" showErrorMessage="1" promptTitle="注意事項" prompt="姓と名の間に空白１つにして下さい。_x000a_（2つ以上入れないで下さい）" sqref="E16" xr:uid="{00000000-0002-0000-0100-00000D000000}"/>
    <dataValidation type="list" allowBlank="1" showInputMessage="1" showErrorMessage="1" promptTitle="注意事項" prompt="右側の《実施個人種目一覧》を確認し選択してください。" sqref="C15:C16" xr:uid="{00000000-0002-0000-0100-00000E000000}">
      <formula1>性別</formula1>
    </dataValidation>
    <dataValidation imeMode="hiragana" allowBlank="1" showInputMessage="1" showErrorMessage="1" promptTitle="注意事項" prompt="姓と名の間に空白１つにして下さい。_x000a_（2つ以上入れないで下さい）" sqref="E15" xr:uid="{00000000-0002-0000-0100-00000F000000}"/>
    <dataValidation type="list" allowBlank="1" showInputMessage="1" showErrorMessage="1" sqref="B4:C4" xr:uid="{00000000-0002-0000-0100-000011000000}">
      <formula1>$U$19:$U$23</formula1>
    </dataValidation>
    <dataValidation type="list" imeMode="disabled" allowBlank="1" showErrorMessage="1" promptTitle="注意事項" prompt="右側の《実施個人種目一覧》を確認し選択してください。" sqref="G113 G95 G81 G15 G17 G19 G21 G23 G25 G27 G29 G31 G33 G35 G37 G39 G41 G43 G45 G47 G49 G51 G53 G55 G57 G59 G61 G63 G65 G67 G69 G71 G73 G75 G77 G79 G83 G85 G87 G89 G91 G93 G97 G99 G101 G103 G105 G107 G109 G111" xr:uid="{5BEBC757-6EB7-4688-953D-2FC0FCB19586}">
      <formula1>IF(C15="5・6年男子",共通男子,IF(C15="5・6年女子",共通女子,IF(C15="4・5・6年男子",_4・5・6年男子,IF(C15="4・5・6年女子",_4・5・6年女子,男子6年))))</formula1>
    </dataValidation>
    <dataValidation type="list" allowBlank="1" showInputMessage="1" showErrorMessage="1" sqref="C19:C20" xr:uid="{00000000-0002-0000-0100-00000A000000}">
      <formula1>$W$18:$AD$18</formula1>
    </dataValidation>
    <dataValidation type="list" allowBlank="1" showInputMessage="1" showErrorMessage="1" sqref="F15:F114" xr:uid="{2445024D-DF70-4F53-9D93-D62A9DDB6F57}">
      <formula1>IF(OR($C15="5・6年男子",$C15="5・6年女子"),$V$20:$V$21,IF(OR($C15="6年男子",$C15="6年女子"),$V$21,IF(OR($C15="5年男子",$C15="5年女子"),$V$20,IF(OR($C15="4年男子",$C15="4年女子"),$V$19,IF(OR($C15="4・5・6年男子",$C15="4・5・6年女子"),$V$19:$V$21,$AD$11)))))</formula1>
    </dataValidation>
  </dataValidations>
  <pageMargins left="0.27559055118110237" right="0.31496062992125984" top="0.35433070866141736" bottom="0.23622047244094491" header="0.31496062992125984" footer="0.19685039370078741"/>
  <pageSetup paperSize="9" scale="98" orientation="portrait" r:id="rId1"/>
  <cellWatches>
    <cellWatch r="Y19"/>
  </cellWatche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AD70"/>
  <sheetViews>
    <sheetView showGridLines="0" zoomScale="80" zoomScaleNormal="80" zoomScaleSheetLayoutView="80" workbookViewId="0">
      <selection activeCell="E10" sqref="E10"/>
    </sheetView>
  </sheetViews>
  <sheetFormatPr defaultRowHeight="15.75" x14ac:dyDescent="0.15"/>
  <cols>
    <col min="1" max="1" width="2.125" style="1" customWidth="1"/>
    <col min="2" max="2" width="12.25" style="1" customWidth="1"/>
    <col min="3" max="3" width="16.625" style="1" customWidth="1"/>
    <col min="4" max="4" width="7" style="2" customWidth="1"/>
    <col min="5" max="5" width="16.875" style="1" customWidth="1"/>
    <col min="6" max="6" width="7" style="2" customWidth="1"/>
    <col min="7" max="7" width="16.875" style="1" customWidth="1"/>
    <col min="8" max="8" width="7" style="2" customWidth="1"/>
    <col min="9" max="9" width="16.875" style="1" customWidth="1"/>
    <col min="10" max="10" width="1.75" style="1" customWidth="1"/>
    <col min="11" max="16" width="9" style="1"/>
    <col min="17" max="17" width="9" style="1" customWidth="1"/>
    <col min="18" max="18" width="4.5" style="1" hidden="1" customWidth="1"/>
    <col min="19" max="20" width="3" style="1" hidden="1" customWidth="1"/>
    <col min="21" max="21" width="3.25" style="1" hidden="1" customWidth="1"/>
    <col min="22" max="22" width="3" style="1" hidden="1" customWidth="1"/>
    <col min="23" max="23" width="10.625" style="67" hidden="1" customWidth="1"/>
    <col min="24" max="24" width="7.75" style="1" hidden="1" customWidth="1"/>
    <col min="25" max="25" width="5.625" style="1" hidden="1" customWidth="1"/>
    <col min="26" max="26" width="6.375" style="1" hidden="1" customWidth="1"/>
    <col min="27" max="27" width="4.875" style="1" hidden="1" customWidth="1"/>
    <col min="28" max="29" width="4.625" style="1" hidden="1" customWidth="1"/>
    <col min="30" max="30" width="4.875" style="1" hidden="1" customWidth="1"/>
    <col min="31" max="31" width="9" style="1" customWidth="1"/>
    <col min="32" max="16384" width="9" style="1"/>
  </cols>
  <sheetData>
    <row r="1" spans="1:30" ht="25.5" customHeight="1" thickBot="1" x14ac:dyDescent="0.2">
      <c r="B1" s="236" t="str">
        <f>個人種目申込一覧表!B1</f>
        <v>第14回中信地区小学生陸上競技大会</v>
      </c>
      <c r="C1" s="236"/>
      <c r="D1" s="236"/>
      <c r="E1" s="236"/>
      <c r="F1" s="236"/>
      <c r="G1" s="2"/>
      <c r="H1" s="150" t="s">
        <v>120</v>
      </c>
      <c r="I1" s="6"/>
    </row>
    <row r="2" spans="1:30" ht="8.25" customHeight="1" thickTop="1" thickBot="1" x14ac:dyDescent="0.2">
      <c r="B2" s="2"/>
      <c r="C2" s="2"/>
      <c r="G2" s="2"/>
      <c r="I2" s="2"/>
    </row>
    <row r="3" spans="1:30" ht="25.5" customHeight="1" x14ac:dyDescent="0.15">
      <c r="C3" s="3" t="s">
        <v>35</v>
      </c>
      <c r="K3" s="275" t="s">
        <v>137</v>
      </c>
      <c r="L3" s="276"/>
      <c r="M3" s="276"/>
      <c r="N3" s="276"/>
      <c r="O3" s="276"/>
      <c r="P3" s="277"/>
      <c r="X3" s="4"/>
      <c r="Y3" s="4"/>
      <c r="Z3" s="4"/>
      <c r="AA3" s="4"/>
      <c r="AB3" s="4"/>
      <c r="AC3" s="4"/>
      <c r="AD3" s="4"/>
    </row>
    <row r="4" spans="1:30" ht="6" customHeight="1" thickBot="1" x14ac:dyDescent="0.2">
      <c r="K4" s="278"/>
      <c r="L4" s="279"/>
      <c r="M4" s="279"/>
      <c r="N4" s="279"/>
      <c r="O4" s="279"/>
      <c r="P4" s="280"/>
      <c r="X4" s="4"/>
      <c r="Y4" s="4"/>
      <c r="Z4" s="4"/>
      <c r="AA4" s="4"/>
      <c r="AB4" s="4"/>
      <c r="AC4" s="4"/>
      <c r="AD4" s="4"/>
    </row>
    <row r="5" spans="1:30" ht="27" customHeight="1" x14ac:dyDescent="0.15">
      <c r="C5" s="5" t="s">
        <v>8</v>
      </c>
      <c r="D5" s="6"/>
      <c r="E5" s="5" t="s">
        <v>59</v>
      </c>
      <c r="G5" s="5" t="s">
        <v>58</v>
      </c>
      <c r="I5" s="5" t="s">
        <v>9</v>
      </c>
      <c r="K5" s="278"/>
      <c r="L5" s="279"/>
      <c r="M5" s="279"/>
      <c r="N5" s="279"/>
      <c r="O5" s="279"/>
      <c r="P5" s="280"/>
      <c r="X5" s="4"/>
      <c r="Y5" s="4"/>
      <c r="Z5" s="4"/>
      <c r="AA5" s="4"/>
      <c r="AB5" s="4"/>
      <c r="AC5" s="4"/>
      <c r="AD5" s="4"/>
    </row>
    <row r="6" spans="1:30" ht="27" customHeight="1" thickBot="1" x14ac:dyDescent="0.2">
      <c r="C6" s="7">
        <f>COUNTA(E10,E15,E20,E25,E30,E35,E40,E45,E50,E55,E60,E65)</f>
        <v>0</v>
      </c>
      <c r="D6" s="6"/>
      <c r="E6" s="8">
        <f>SUM(V10+V15+V20+V25+V30+V35+V40+V45+V50+V55+V60+V65)</f>
        <v>0</v>
      </c>
      <c r="G6" s="9">
        <f>個人種目申込一覧表!E9</f>
        <v>700</v>
      </c>
      <c r="I6" s="10">
        <f>E6*G6</f>
        <v>0</v>
      </c>
      <c r="K6" s="278"/>
      <c r="L6" s="279"/>
      <c r="M6" s="279"/>
      <c r="N6" s="279"/>
      <c r="O6" s="279"/>
      <c r="P6" s="280"/>
      <c r="X6" s="4"/>
      <c r="Y6" s="4"/>
      <c r="Z6" s="4"/>
      <c r="AA6" s="4"/>
      <c r="AB6" s="4"/>
      <c r="AC6" s="4"/>
      <c r="AD6" s="4"/>
    </row>
    <row r="7" spans="1:30" ht="6" customHeight="1" thickBot="1" x14ac:dyDescent="0.2">
      <c r="K7" s="278"/>
      <c r="L7" s="279"/>
      <c r="M7" s="279"/>
      <c r="N7" s="279"/>
      <c r="O7" s="279"/>
      <c r="P7" s="280"/>
      <c r="X7" s="11"/>
      <c r="Y7" s="11"/>
      <c r="Z7" s="11"/>
      <c r="AA7" s="11"/>
      <c r="AB7" s="11"/>
      <c r="AC7" s="11"/>
      <c r="AD7" s="11"/>
    </row>
    <row r="8" spans="1:30" ht="36" customHeight="1" thickBot="1" x14ac:dyDescent="0.2">
      <c r="D8" s="48" t="s">
        <v>73</v>
      </c>
      <c r="E8" s="12" t="s">
        <v>7</v>
      </c>
      <c r="F8" s="49" t="s">
        <v>73</v>
      </c>
      <c r="G8" s="12" t="s">
        <v>7</v>
      </c>
      <c r="H8" s="49" t="s">
        <v>73</v>
      </c>
      <c r="I8" s="13" t="s">
        <v>7</v>
      </c>
      <c r="K8" s="281"/>
      <c r="L8" s="282"/>
      <c r="M8" s="282"/>
      <c r="N8" s="282"/>
      <c r="O8" s="282"/>
      <c r="P8" s="283"/>
      <c r="X8" s="11" t="s">
        <v>136</v>
      </c>
      <c r="Y8" s="11"/>
      <c r="Z8" s="11"/>
      <c r="AA8" s="11"/>
      <c r="AB8" s="11"/>
      <c r="AC8" s="11"/>
      <c r="AD8" s="11"/>
    </row>
    <row r="9" spans="1:30" ht="6" customHeight="1" thickBot="1" x14ac:dyDescent="0.2">
      <c r="A9" s="14"/>
      <c r="B9" s="15"/>
      <c r="C9" s="15"/>
      <c r="D9" s="16"/>
      <c r="E9" s="14"/>
      <c r="F9" s="16"/>
      <c r="G9" s="14"/>
      <c r="H9" s="16"/>
      <c r="I9" s="14"/>
      <c r="J9" s="14"/>
    </row>
    <row r="10" spans="1:30" ht="27" customHeight="1" x14ac:dyDescent="0.15">
      <c r="B10" s="17" t="s">
        <v>14</v>
      </c>
      <c r="C10" s="18" t="s">
        <v>15</v>
      </c>
      <c r="D10" s="19"/>
      <c r="E10" s="20"/>
      <c r="F10" s="21"/>
      <c r="G10" s="20"/>
      <c r="H10" s="21"/>
      <c r="I10" s="22"/>
      <c r="K10" s="64" t="str">
        <f>IF(E10="","",LEN(E10)-LEN(SUBSTITUTE(SUBSTITUTE(E10," ",),"　",)))</f>
        <v/>
      </c>
      <c r="L10" s="207" t="s">
        <v>154</v>
      </c>
      <c r="M10" s="64" t="str">
        <f>IF(G10="","",LEN(G10)-LEN(SUBSTITUTE(SUBSTITUTE(G10," ",),"　",)))</f>
        <v/>
      </c>
      <c r="N10" s="65"/>
      <c r="O10" s="64" t="str">
        <f>IF(I10="","",LEN(I10)-LEN(SUBSTITUTE(SUBSTITUTE(I10," ",),"　",)))</f>
        <v/>
      </c>
      <c r="R10" s="23" t="str">
        <f>IF(E10="","",B11&amp;C11&amp;B13)</f>
        <v/>
      </c>
      <c r="S10" s="1">
        <f>IF(R10="",1,R10)</f>
        <v>1</v>
      </c>
      <c r="T10" s="1">
        <f>IF(ISERROR(VLOOKUP(S10,$R$9:R9,1,FALSE)),0,VLOOKUP(S10,$R$9:R9,1,FALSE))</f>
        <v>0</v>
      </c>
      <c r="V10" s="43">
        <f>COUNTA(E10,G10,I10,E12,G12,I12)</f>
        <v>0</v>
      </c>
      <c r="W10" s="43"/>
      <c r="X10" s="24" t="s">
        <v>122</v>
      </c>
      <c r="Y10" s="24" t="s">
        <v>123</v>
      </c>
      <c r="Z10" s="24" t="s">
        <v>114</v>
      </c>
      <c r="AA10" s="44"/>
      <c r="AB10" s="44"/>
      <c r="AC10" s="44"/>
      <c r="AD10" s="43"/>
    </row>
    <row r="11" spans="1:30" ht="27" customHeight="1" thickBot="1" x14ac:dyDescent="0.2">
      <c r="B11" s="25" t="s">
        <v>114</v>
      </c>
      <c r="C11" s="26" t="s">
        <v>64</v>
      </c>
      <c r="D11" s="27"/>
      <c r="E11" s="28"/>
      <c r="F11" s="29"/>
      <c r="G11" s="28"/>
      <c r="H11" s="29"/>
      <c r="I11" s="30"/>
      <c r="K11" s="66"/>
      <c r="L11" s="208"/>
      <c r="M11" s="66"/>
      <c r="N11" s="66"/>
      <c r="O11" s="66"/>
      <c r="X11" s="6" t="s">
        <v>24</v>
      </c>
      <c r="Y11" s="2"/>
      <c r="Z11" s="2"/>
      <c r="AA11" s="2"/>
      <c r="AB11" s="2"/>
      <c r="AC11" s="2"/>
    </row>
    <row r="12" spans="1:30" ht="27" customHeight="1" x14ac:dyDescent="0.15">
      <c r="B12" s="31"/>
      <c r="C12" s="17" t="s">
        <v>13</v>
      </c>
      <c r="D12" s="32"/>
      <c r="E12" s="33"/>
      <c r="F12" s="34"/>
      <c r="G12" s="33"/>
      <c r="H12" s="34"/>
      <c r="I12" s="35"/>
      <c r="K12" s="64" t="str">
        <f>IF(E12="","",LEN(E12)-LEN(SUBSTITUTE(SUBSTITUTE(E12," ",),"　",)))</f>
        <v/>
      </c>
      <c r="L12" s="209" t="s">
        <v>155</v>
      </c>
      <c r="M12" s="64" t="str">
        <f>IF(G12="","",LEN(G12)-LEN(SUBSTITUTE(SUBSTITUTE(G12," ",),"　",)))</f>
        <v/>
      </c>
      <c r="N12" s="65"/>
      <c r="O12" s="64" t="str">
        <f>IF(I12="","",LEN(I12)-LEN(SUBSTITUTE(SUBSTITUTE(I12," ",),"　",)))</f>
        <v/>
      </c>
      <c r="X12" s="24">
        <v>4</v>
      </c>
      <c r="Y12" s="24">
        <v>5</v>
      </c>
      <c r="Z12" s="24">
        <v>6</v>
      </c>
      <c r="AA12" s="2"/>
      <c r="AB12" s="2"/>
      <c r="AC12" s="2"/>
    </row>
    <row r="13" spans="1:30" ht="27" customHeight="1" thickBot="1" x14ac:dyDescent="0.2">
      <c r="B13" s="36"/>
      <c r="C13" s="37"/>
      <c r="D13" s="38"/>
      <c r="E13" s="39"/>
      <c r="F13" s="40"/>
      <c r="G13" s="41"/>
      <c r="H13" s="40"/>
      <c r="I13" s="42"/>
      <c r="K13" s="66"/>
      <c r="L13" s="208"/>
      <c r="M13" s="66"/>
      <c r="N13" s="66"/>
      <c r="O13" s="66"/>
      <c r="X13" s="24" t="s">
        <v>25</v>
      </c>
      <c r="Y13" s="24" t="s">
        <v>26</v>
      </c>
      <c r="Z13" s="169" t="s">
        <v>33</v>
      </c>
      <c r="AA13" s="24" t="s">
        <v>27</v>
      </c>
      <c r="AB13" s="24" t="s">
        <v>28</v>
      </c>
      <c r="AC13" s="24" t="s">
        <v>29</v>
      </c>
      <c r="AD13" s="24" t="s">
        <v>30</v>
      </c>
    </row>
    <row r="14" spans="1:30" ht="6" customHeight="1" x14ac:dyDescent="0.15">
      <c r="B14" s="43"/>
      <c r="C14" s="43"/>
      <c r="D14" s="44"/>
      <c r="E14" s="43"/>
      <c r="X14" s="23"/>
      <c r="Y14" s="23"/>
      <c r="Z14" s="23"/>
      <c r="AA14" s="23"/>
      <c r="AB14" s="23"/>
      <c r="AC14" s="23"/>
      <c r="AD14" s="23"/>
    </row>
    <row r="15" spans="1:30" ht="27" hidden="1" customHeight="1" x14ac:dyDescent="0.15">
      <c r="B15" s="17" t="s">
        <v>14</v>
      </c>
      <c r="C15" s="18" t="s">
        <v>15</v>
      </c>
      <c r="D15" s="19"/>
      <c r="E15" s="20"/>
      <c r="F15" s="21"/>
      <c r="G15" s="20"/>
      <c r="H15" s="21"/>
      <c r="I15" s="22"/>
      <c r="K15" s="64" t="str">
        <f>IF(E15="","",LEN(E15)-LEN(SUBSTITUTE(SUBSTITUTE(E15," ",),"　",)))</f>
        <v/>
      </c>
      <c r="L15" s="65"/>
      <c r="M15" s="64" t="str">
        <f>IF(G15="","",LEN(G15)-LEN(SUBSTITUTE(SUBSTITUTE(G15," ",),"　",)))</f>
        <v/>
      </c>
      <c r="N15" s="65"/>
      <c r="O15" s="64" t="str">
        <f>IF(I15="","",LEN(I15)-LEN(SUBSTITUTE(SUBSTITUTE(I15," ",),"　",)))</f>
        <v/>
      </c>
      <c r="R15" s="23" t="str">
        <f>IF(E15="","",B16&amp;C16&amp;B18)</f>
        <v/>
      </c>
      <c r="S15" s="1">
        <f>IF(R15="",1,R15)</f>
        <v>1</v>
      </c>
      <c r="T15" s="1">
        <f>IF(ISERROR(VLOOKUP(S15,$R$9:R14,1,FALSE)),0,VLOOKUP(S15,$R$9:R14,1,FALSE))</f>
        <v>0</v>
      </c>
      <c r="V15" s="1">
        <f>COUNTA(E15,G15,I15,E17,G17,I17)</f>
        <v>0</v>
      </c>
      <c r="X15" s="2" t="s">
        <v>124</v>
      </c>
      <c r="Y15" s="2" t="s">
        <v>125</v>
      </c>
      <c r="Z15" s="2" t="s">
        <v>114</v>
      </c>
    </row>
    <row r="16" spans="1:30" ht="27" hidden="1" customHeight="1" thickBot="1" x14ac:dyDescent="0.2">
      <c r="B16" s="25" t="s">
        <v>114</v>
      </c>
      <c r="C16" s="26" t="s">
        <v>64</v>
      </c>
      <c r="D16" s="27"/>
      <c r="E16" s="28"/>
      <c r="F16" s="29"/>
      <c r="G16" s="28"/>
      <c r="H16" s="29"/>
      <c r="I16" s="30"/>
      <c r="K16" s="66"/>
      <c r="L16" s="66"/>
      <c r="M16" s="66"/>
      <c r="N16" s="66"/>
      <c r="O16" s="66"/>
      <c r="X16" s="1">
        <v>5</v>
      </c>
      <c r="Y16" s="1">
        <v>5</v>
      </c>
      <c r="Z16" s="1">
        <v>4</v>
      </c>
    </row>
    <row r="17" spans="2:26" ht="27" hidden="1" customHeight="1" x14ac:dyDescent="0.15">
      <c r="B17" s="31"/>
      <c r="C17" s="17" t="s">
        <v>13</v>
      </c>
      <c r="D17" s="32"/>
      <c r="E17" s="33"/>
      <c r="F17" s="34"/>
      <c r="G17" s="33"/>
      <c r="H17" s="34"/>
      <c r="I17" s="35"/>
      <c r="K17" s="64" t="str">
        <f>IF(E17="","",LEN(E17)-LEN(SUBSTITUTE(SUBSTITUTE(E17," ",),"　",)))</f>
        <v/>
      </c>
      <c r="L17" s="65"/>
      <c r="M17" s="64" t="str">
        <f>IF(G17="","",LEN(G17)-LEN(SUBSTITUTE(SUBSTITUTE(G17," ",),"　",)))</f>
        <v/>
      </c>
      <c r="N17" s="65"/>
      <c r="O17" s="64" t="str">
        <f>IF(I17="","",LEN(I17)-LEN(SUBSTITUTE(SUBSTITUTE(I17," ",),"　",)))</f>
        <v/>
      </c>
      <c r="X17" s="1">
        <v>6</v>
      </c>
      <c r="Y17" s="1">
        <v>6</v>
      </c>
      <c r="Z17" s="1">
        <v>5</v>
      </c>
    </row>
    <row r="18" spans="2:26" ht="27" hidden="1" customHeight="1" thickBot="1" x14ac:dyDescent="0.2">
      <c r="B18" s="36"/>
      <c r="C18" s="37"/>
      <c r="D18" s="38"/>
      <c r="E18" s="39"/>
      <c r="F18" s="40"/>
      <c r="G18" s="41"/>
      <c r="H18" s="40"/>
      <c r="I18" s="42"/>
      <c r="K18" s="66"/>
      <c r="L18" s="66"/>
      <c r="M18" s="66"/>
      <c r="N18" s="66"/>
      <c r="O18" s="66"/>
    </row>
    <row r="19" spans="2:26" ht="6" hidden="1" customHeight="1" thickBot="1" x14ac:dyDescent="0.2">
      <c r="B19" s="43"/>
      <c r="C19" s="43"/>
      <c r="D19" s="44"/>
      <c r="E19" s="43"/>
    </row>
    <row r="20" spans="2:26" ht="27" hidden="1" customHeight="1" x14ac:dyDescent="0.15">
      <c r="B20" s="17" t="s">
        <v>14</v>
      </c>
      <c r="C20" s="18" t="s">
        <v>15</v>
      </c>
      <c r="D20" s="19"/>
      <c r="E20" s="20"/>
      <c r="F20" s="21"/>
      <c r="G20" s="20"/>
      <c r="H20" s="21"/>
      <c r="I20" s="22"/>
      <c r="K20" s="64" t="str">
        <f>IF(E20="","",LEN(E20)-LEN(SUBSTITUTE(SUBSTITUTE(E20," ",),"　",)))</f>
        <v/>
      </c>
      <c r="L20" s="65"/>
      <c r="M20" s="64" t="str">
        <f>IF(G20="","",LEN(G20)-LEN(SUBSTITUTE(SUBSTITUTE(G20," ",),"　",)))</f>
        <v/>
      </c>
      <c r="N20" s="65"/>
      <c r="O20" s="64" t="str">
        <f>IF(I20="","",LEN(I20)-LEN(SUBSTITUTE(SUBSTITUTE(I20," ",),"　",)))</f>
        <v/>
      </c>
      <c r="R20" s="23" t="str">
        <f>IF(E20="","",B21&amp;C21&amp;B23)</f>
        <v/>
      </c>
      <c r="S20" s="1">
        <f>IF(R20="",1,R20)</f>
        <v>1</v>
      </c>
      <c r="T20" s="1">
        <f>IF(ISERROR(VLOOKUP(S20,$R$9:R19,1,FALSE)),0,VLOOKUP(S20,$R$9:R19,1,FALSE))</f>
        <v>0</v>
      </c>
      <c r="V20" s="1">
        <f>COUNTA(E20,G20,I20,E22,G22,I22)</f>
        <v>0</v>
      </c>
    </row>
    <row r="21" spans="2:26" ht="27" hidden="1" customHeight="1" thickBot="1" x14ac:dyDescent="0.2">
      <c r="B21" s="25" t="s">
        <v>114</v>
      </c>
      <c r="C21" s="26" t="s">
        <v>64</v>
      </c>
      <c r="D21" s="27"/>
      <c r="E21" s="28"/>
      <c r="F21" s="29"/>
      <c r="G21" s="28"/>
      <c r="H21" s="29"/>
      <c r="I21" s="30"/>
      <c r="K21" s="66"/>
      <c r="L21" s="66"/>
      <c r="M21" s="66"/>
      <c r="N21" s="66"/>
      <c r="O21" s="66"/>
    </row>
    <row r="22" spans="2:26" ht="27" hidden="1" customHeight="1" x14ac:dyDescent="0.15">
      <c r="B22" s="31"/>
      <c r="C22" s="17" t="s">
        <v>13</v>
      </c>
      <c r="D22" s="32"/>
      <c r="E22" s="33"/>
      <c r="F22" s="34"/>
      <c r="G22" s="33"/>
      <c r="H22" s="34"/>
      <c r="I22" s="35"/>
      <c r="K22" s="64" t="str">
        <f>IF(E22="","",LEN(E22)-LEN(SUBSTITUTE(SUBSTITUTE(E22," ",),"　",)))</f>
        <v/>
      </c>
      <c r="L22" s="65"/>
      <c r="M22" s="64" t="str">
        <f>IF(G22="","",LEN(G22)-LEN(SUBSTITUTE(SUBSTITUTE(G22," ",),"　",)))</f>
        <v/>
      </c>
      <c r="N22" s="65"/>
      <c r="O22" s="64" t="str">
        <f>IF(I22="","",LEN(I22)-LEN(SUBSTITUTE(SUBSTITUTE(I22," ",),"　",)))</f>
        <v/>
      </c>
    </row>
    <row r="23" spans="2:26" ht="27.75" hidden="1" customHeight="1" thickBot="1" x14ac:dyDescent="0.2">
      <c r="B23" s="36"/>
      <c r="C23" s="37"/>
      <c r="D23" s="38"/>
      <c r="E23" s="39"/>
      <c r="F23" s="40"/>
      <c r="G23" s="41"/>
      <c r="H23" s="40"/>
      <c r="I23" s="42"/>
      <c r="K23" s="66"/>
      <c r="L23" s="66"/>
      <c r="M23" s="66"/>
      <c r="N23" s="66"/>
      <c r="O23" s="66"/>
    </row>
    <row r="24" spans="2:26" ht="6" hidden="1" customHeight="1" x14ac:dyDescent="0.15">
      <c r="B24" s="43"/>
      <c r="C24" s="43"/>
      <c r="D24" s="44"/>
      <c r="E24" s="43"/>
    </row>
    <row r="25" spans="2:26" ht="27" customHeight="1" x14ac:dyDescent="0.15">
      <c r="B25" s="46"/>
      <c r="C25" s="46"/>
      <c r="D25" s="45"/>
      <c r="E25" s="50"/>
      <c r="F25" s="45"/>
      <c r="G25" s="50"/>
      <c r="H25" s="45"/>
      <c r="I25" s="50"/>
      <c r="R25" s="23" t="str">
        <f>IF(E25="","",B26&amp;C26&amp;B28)</f>
        <v/>
      </c>
      <c r="S25" s="1">
        <f>IF(R25="",1,R25)</f>
        <v>1</v>
      </c>
      <c r="T25" s="1">
        <f>IF(ISERROR(VLOOKUP(S25,$R$9:R24,1,FALSE)),0,VLOOKUP(S25,$R$9:R24,1,FALSE))</f>
        <v>0</v>
      </c>
      <c r="V25" s="1">
        <f>COUNTA(E25,G25,I25,E27,G27,I27)</f>
        <v>0</v>
      </c>
    </row>
    <row r="26" spans="2:26" ht="27" customHeight="1" x14ac:dyDescent="0.15">
      <c r="B26" s="46"/>
      <c r="C26" s="46"/>
      <c r="D26" s="45"/>
      <c r="E26" s="50"/>
      <c r="F26" s="45"/>
      <c r="G26" s="50"/>
      <c r="H26" s="45"/>
      <c r="I26" s="50"/>
    </row>
    <row r="27" spans="2:26" ht="27" customHeight="1" x14ac:dyDescent="0.15">
      <c r="B27" s="51"/>
      <c r="C27" s="46"/>
      <c r="D27" s="45"/>
      <c r="E27" s="50"/>
      <c r="F27" s="45"/>
      <c r="G27" s="50"/>
      <c r="H27" s="45"/>
      <c r="I27" s="50"/>
    </row>
    <row r="28" spans="2:26" ht="27.75" customHeight="1" x14ac:dyDescent="0.15">
      <c r="B28" s="52"/>
      <c r="C28" s="52"/>
      <c r="D28" s="45"/>
      <c r="E28" s="50"/>
      <c r="F28" s="45"/>
      <c r="G28" s="50"/>
      <c r="H28" s="45"/>
      <c r="I28" s="50"/>
    </row>
    <row r="29" spans="2:26" ht="6" customHeight="1" x14ac:dyDescent="0.15">
      <c r="B29" s="50"/>
      <c r="C29" s="50"/>
      <c r="D29" s="45"/>
      <c r="E29" s="50"/>
      <c r="F29" s="45"/>
      <c r="G29" s="50"/>
      <c r="H29" s="45"/>
      <c r="I29" s="50"/>
    </row>
    <row r="30" spans="2:26" ht="27" customHeight="1" x14ac:dyDescent="0.15">
      <c r="B30" s="46"/>
      <c r="C30" s="46"/>
      <c r="D30" s="45"/>
      <c r="E30" s="50"/>
      <c r="F30" s="45"/>
      <c r="G30" s="50"/>
      <c r="H30" s="45"/>
      <c r="I30" s="50"/>
      <c r="R30" s="23" t="str">
        <f>IF(E30="","",B31&amp;C31&amp;B33)</f>
        <v/>
      </c>
      <c r="S30" s="1">
        <f>IF(R30="",1,R30)</f>
        <v>1</v>
      </c>
      <c r="T30" s="1">
        <f>IF(ISERROR(VLOOKUP(S30,$R$9:R29,1,FALSE)),0,VLOOKUP(S30,$R$9:R29,1,FALSE))</f>
        <v>0</v>
      </c>
      <c r="V30" s="1">
        <f>COUNTA(E30,G30,I30,E32,G32,I32)</f>
        <v>0</v>
      </c>
    </row>
    <row r="31" spans="2:26" ht="27" customHeight="1" x14ac:dyDescent="0.15">
      <c r="B31" s="46"/>
      <c r="C31" s="46"/>
      <c r="D31" s="45"/>
      <c r="E31" s="50"/>
      <c r="F31" s="45"/>
      <c r="G31" s="50"/>
      <c r="H31" s="45"/>
      <c r="I31" s="50"/>
    </row>
    <row r="32" spans="2:26" ht="27" customHeight="1" x14ac:dyDescent="0.15">
      <c r="B32" s="51"/>
      <c r="C32" s="46"/>
      <c r="D32" s="45"/>
      <c r="E32" s="50"/>
      <c r="F32" s="45"/>
      <c r="G32" s="50"/>
      <c r="H32" s="45"/>
      <c r="I32" s="50"/>
    </row>
    <row r="33" spans="2:22" ht="27.75" customHeight="1" x14ac:dyDescent="0.15">
      <c r="B33" s="52"/>
      <c r="C33" s="52"/>
      <c r="D33" s="45"/>
      <c r="E33" s="50"/>
      <c r="F33" s="45"/>
      <c r="G33" s="50"/>
      <c r="H33" s="45"/>
      <c r="I33" s="50"/>
    </row>
    <row r="34" spans="2:22" ht="6" customHeight="1" x14ac:dyDescent="0.15">
      <c r="B34" s="50"/>
      <c r="C34" s="50"/>
      <c r="D34" s="45"/>
      <c r="E34" s="50"/>
      <c r="F34" s="45"/>
      <c r="G34" s="50"/>
      <c r="H34" s="45"/>
      <c r="I34" s="50"/>
    </row>
    <row r="35" spans="2:22" ht="27" customHeight="1" x14ac:dyDescent="0.15">
      <c r="B35" s="46"/>
      <c r="C35" s="46"/>
      <c r="D35" s="45"/>
      <c r="E35" s="50"/>
      <c r="F35" s="45"/>
      <c r="G35" s="50"/>
      <c r="H35" s="45"/>
      <c r="I35" s="50"/>
      <c r="R35" s="23" t="str">
        <f>IF(E35="","",B36&amp;C36&amp;B38)</f>
        <v/>
      </c>
      <c r="S35" s="1">
        <f>IF(R35="",1,R35)</f>
        <v>1</v>
      </c>
      <c r="T35" s="1">
        <f>IF(ISERROR(VLOOKUP(S35,$R$9:R34,1,FALSE)),0,VLOOKUP(S35,$R$9:R34,1,FALSE))</f>
        <v>0</v>
      </c>
      <c r="V35" s="1">
        <f>COUNTA(E35,G35,I35,E37,G37,I37)</f>
        <v>0</v>
      </c>
    </row>
    <row r="36" spans="2:22" ht="27" customHeight="1" x14ac:dyDescent="0.15">
      <c r="B36" s="46"/>
      <c r="C36" s="46"/>
      <c r="D36" s="45"/>
      <c r="E36" s="50"/>
      <c r="F36" s="45"/>
      <c r="G36" s="50"/>
      <c r="H36" s="45"/>
      <c r="I36" s="50"/>
    </row>
    <row r="37" spans="2:22" ht="27" customHeight="1" x14ac:dyDescent="0.15">
      <c r="B37" s="51"/>
      <c r="C37" s="46"/>
      <c r="D37" s="45"/>
      <c r="E37" s="50"/>
      <c r="F37" s="45"/>
      <c r="G37" s="50"/>
      <c r="H37" s="45"/>
      <c r="I37" s="50"/>
    </row>
    <row r="38" spans="2:22" ht="27.75" customHeight="1" x14ac:dyDescent="0.15">
      <c r="B38" s="52"/>
      <c r="C38" s="52"/>
      <c r="D38" s="45"/>
      <c r="E38" s="50"/>
      <c r="F38" s="45"/>
      <c r="G38" s="50"/>
      <c r="H38" s="45"/>
      <c r="I38" s="50"/>
    </row>
    <row r="39" spans="2:22" ht="6" customHeight="1" x14ac:dyDescent="0.15">
      <c r="B39" s="50"/>
      <c r="C39" s="50"/>
      <c r="D39" s="45"/>
      <c r="E39" s="50"/>
      <c r="F39" s="45"/>
      <c r="G39" s="50"/>
      <c r="H39" s="45"/>
      <c r="I39" s="50"/>
    </row>
    <row r="40" spans="2:22" ht="27" customHeight="1" x14ac:dyDescent="0.15">
      <c r="B40" s="46"/>
      <c r="C40" s="46"/>
      <c r="D40" s="45"/>
      <c r="E40" s="50"/>
      <c r="F40" s="45"/>
      <c r="G40" s="50"/>
      <c r="H40" s="45"/>
      <c r="I40" s="50"/>
      <c r="R40" s="23" t="str">
        <f>IF(E40="","",B41&amp;C41&amp;B43)</f>
        <v/>
      </c>
      <c r="S40" s="1">
        <f>IF(R40="",1,R40)</f>
        <v>1</v>
      </c>
      <c r="T40" s="1">
        <f>IF(ISERROR(VLOOKUP(S40,$R$9:R39,1,FALSE)),0,VLOOKUP(S40,$R$9:R39,1,FALSE))</f>
        <v>0</v>
      </c>
      <c r="V40" s="1">
        <f>COUNTA(E40,G40,I40,E42,G42,I42)</f>
        <v>0</v>
      </c>
    </row>
    <row r="41" spans="2:22" ht="27" customHeight="1" x14ac:dyDescent="0.15">
      <c r="B41" s="46"/>
      <c r="C41" s="46"/>
      <c r="D41" s="45"/>
      <c r="E41" s="50"/>
      <c r="F41" s="45"/>
      <c r="G41" s="50"/>
      <c r="H41" s="45"/>
      <c r="I41" s="50"/>
    </row>
    <row r="42" spans="2:22" ht="27" customHeight="1" x14ac:dyDescent="0.15">
      <c r="B42" s="51"/>
      <c r="C42" s="46"/>
      <c r="D42" s="45"/>
      <c r="E42" s="50"/>
      <c r="F42" s="45"/>
      <c r="G42" s="50"/>
      <c r="H42" s="45"/>
      <c r="I42" s="50"/>
    </row>
    <row r="43" spans="2:22" ht="27.75" customHeight="1" x14ac:dyDescent="0.15">
      <c r="B43" s="52"/>
      <c r="C43" s="52"/>
      <c r="D43" s="45"/>
      <c r="E43" s="50"/>
      <c r="F43" s="45"/>
      <c r="G43" s="50"/>
      <c r="H43" s="45"/>
      <c r="I43" s="50"/>
    </row>
    <row r="44" spans="2:22" ht="6" customHeight="1" x14ac:dyDescent="0.15">
      <c r="B44" s="50"/>
      <c r="C44" s="50"/>
      <c r="D44" s="45"/>
      <c r="E44" s="50"/>
      <c r="F44" s="45"/>
      <c r="G44" s="50"/>
      <c r="H44" s="45"/>
      <c r="I44" s="50"/>
    </row>
    <row r="45" spans="2:22" ht="27" customHeight="1" x14ac:dyDescent="0.15">
      <c r="B45" s="46"/>
      <c r="C45" s="46"/>
      <c r="D45" s="45"/>
      <c r="E45" s="50"/>
      <c r="F45" s="45"/>
      <c r="G45" s="50"/>
      <c r="H45" s="45"/>
      <c r="I45" s="50"/>
      <c r="R45" s="23" t="str">
        <f>IF(E45="","",B46&amp;C46&amp;B48)</f>
        <v/>
      </c>
      <c r="S45" s="1">
        <f>IF(R45="",1,R45)</f>
        <v>1</v>
      </c>
      <c r="T45" s="1">
        <f>IF(ISERROR(VLOOKUP(S45,$R$9:R44,1,FALSE)),0,VLOOKUP(S45,$R$9:R44,1,FALSE))</f>
        <v>0</v>
      </c>
      <c r="V45" s="1">
        <f>COUNTA(E45,G45,I45,E47,G47,I47)</f>
        <v>0</v>
      </c>
    </row>
    <row r="46" spans="2:22" ht="27" customHeight="1" x14ac:dyDescent="0.15">
      <c r="B46" s="46"/>
      <c r="C46" s="46"/>
      <c r="D46" s="45"/>
      <c r="E46" s="50"/>
      <c r="F46" s="45"/>
      <c r="G46" s="50"/>
      <c r="H46" s="45"/>
      <c r="I46" s="50"/>
    </row>
    <row r="47" spans="2:22" ht="27" customHeight="1" x14ac:dyDescent="0.15">
      <c r="B47" s="51"/>
      <c r="C47" s="46"/>
      <c r="D47" s="45"/>
      <c r="E47" s="50"/>
      <c r="F47" s="45"/>
      <c r="G47" s="50"/>
      <c r="H47" s="45"/>
      <c r="I47" s="50"/>
    </row>
    <row r="48" spans="2:22" ht="27.75" customHeight="1" x14ac:dyDescent="0.15">
      <c r="B48" s="52"/>
      <c r="C48" s="52"/>
      <c r="D48" s="45"/>
      <c r="E48" s="50"/>
      <c r="F48" s="45"/>
      <c r="G48" s="50"/>
      <c r="H48" s="45"/>
      <c r="I48" s="50"/>
    </row>
    <row r="49" spans="2:22" ht="6" customHeight="1" x14ac:dyDescent="0.15">
      <c r="B49" s="50"/>
      <c r="C49" s="50"/>
      <c r="D49" s="45"/>
      <c r="E49" s="50"/>
      <c r="F49" s="45"/>
      <c r="G49" s="50"/>
      <c r="H49" s="45"/>
      <c r="I49" s="50"/>
    </row>
    <row r="50" spans="2:22" ht="27" customHeight="1" x14ac:dyDescent="0.15">
      <c r="B50" s="46"/>
      <c r="C50" s="46"/>
      <c r="D50" s="45"/>
      <c r="E50" s="50"/>
      <c r="F50" s="45"/>
      <c r="G50" s="50"/>
      <c r="H50" s="45"/>
      <c r="I50" s="50"/>
      <c r="R50" s="23" t="str">
        <f>IF(E50="","",B51&amp;C51&amp;B53)</f>
        <v/>
      </c>
      <c r="S50" s="1">
        <f>IF(R50="",1,R50)</f>
        <v>1</v>
      </c>
      <c r="T50" s="1">
        <f>IF(ISERROR(VLOOKUP(S50,$R$9:R49,1,FALSE)),0,VLOOKUP(S50,$R$9:R49,1,FALSE))</f>
        <v>0</v>
      </c>
      <c r="V50" s="1">
        <f>COUNTA(E50,G50,I50,E52,G52,I52)</f>
        <v>0</v>
      </c>
    </row>
    <row r="51" spans="2:22" ht="27" customHeight="1" x14ac:dyDescent="0.15">
      <c r="B51" s="46"/>
      <c r="C51" s="46"/>
      <c r="D51" s="45"/>
      <c r="E51" s="50"/>
      <c r="F51" s="45"/>
      <c r="G51" s="50"/>
      <c r="H51" s="45"/>
      <c r="I51" s="50"/>
    </row>
    <row r="52" spans="2:22" ht="27" customHeight="1" x14ac:dyDescent="0.15">
      <c r="B52" s="51"/>
      <c r="C52" s="46"/>
      <c r="D52" s="45"/>
      <c r="E52" s="50"/>
      <c r="F52" s="45"/>
      <c r="G52" s="50"/>
      <c r="H52" s="45"/>
      <c r="I52" s="50"/>
    </row>
    <row r="53" spans="2:22" ht="27.75" customHeight="1" x14ac:dyDescent="0.15">
      <c r="B53" s="52"/>
      <c r="C53" s="52"/>
      <c r="D53" s="45"/>
      <c r="E53" s="50"/>
      <c r="F53" s="45"/>
      <c r="G53" s="50"/>
      <c r="H53" s="45"/>
      <c r="I53" s="50"/>
    </row>
    <row r="54" spans="2:22" ht="6" customHeight="1" x14ac:dyDescent="0.15">
      <c r="B54" s="50"/>
      <c r="C54" s="50"/>
      <c r="D54" s="45"/>
      <c r="E54" s="50"/>
      <c r="F54" s="45"/>
      <c r="G54" s="50"/>
      <c r="H54" s="45"/>
      <c r="I54" s="50"/>
    </row>
    <row r="55" spans="2:22" ht="27" customHeight="1" x14ac:dyDescent="0.15">
      <c r="B55" s="46"/>
      <c r="C55" s="46"/>
      <c r="D55" s="45"/>
      <c r="E55" s="50"/>
      <c r="F55" s="45"/>
      <c r="G55" s="50"/>
      <c r="H55" s="45"/>
      <c r="I55" s="50"/>
      <c r="R55" s="23" t="str">
        <f>IF(E55="","",B56&amp;C56&amp;B58)</f>
        <v/>
      </c>
      <c r="S55" s="1">
        <f>IF(R55="",1,R55)</f>
        <v>1</v>
      </c>
      <c r="T55" s="1">
        <f>IF(ISERROR(VLOOKUP(S55,$R$9:R54,1,FALSE)),0,VLOOKUP(S55,$R$9:R54,1,FALSE))</f>
        <v>0</v>
      </c>
      <c r="V55" s="1">
        <f>COUNTA(E55,G55,I55,E57,G57,I57)</f>
        <v>0</v>
      </c>
    </row>
    <row r="56" spans="2:22" ht="27" customHeight="1" x14ac:dyDescent="0.15">
      <c r="B56" s="46"/>
      <c r="C56" s="46"/>
      <c r="D56" s="45"/>
      <c r="E56" s="50"/>
      <c r="F56" s="45"/>
      <c r="G56" s="50"/>
      <c r="H56" s="45"/>
      <c r="I56" s="50"/>
    </row>
    <row r="57" spans="2:22" ht="27" customHeight="1" x14ac:dyDescent="0.15">
      <c r="B57" s="51"/>
      <c r="C57" s="46"/>
      <c r="D57" s="45"/>
      <c r="E57" s="50"/>
      <c r="F57" s="45"/>
      <c r="G57" s="50"/>
      <c r="H57" s="45"/>
      <c r="I57" s="50"/>
    </row>
    <row r="58" spans="2:22" ht="27.75" customHeight="1" x14ac:dyDescent="0.15">
      <c r="B58" s="52"/>
      <c r="C58" s="52"/>
      <c r="D58" s="45"/>
      <c r="E58" s="50"/>
      <c r="F58" s="45"/>
      <c r="G58" s="50"/>
      <c r="H58" s="45"/>
      <c r="I58" s="50"/>
    </row>
    <row r="59" spans="2:22" ht="6" customHeight="1" x14ac:dyDescent="0.15">
      <c r="B59" s="50"/>
      <c r="C59" s="50"/>
      <c r="D59" s="45"/>
      <c r="E59" s="50"/>
      <c r="F59" s="45"/>
      <c r="G59" s="50"/>
      <c r="H59" s="45"/>
      <c r="I59" s="50"/>
    </row>
    <row r="60" spans="2:22" ht="27" customHeight="1" x14ac:dyDescent="0.15">
      <c r="B60" s="46"/>
      <c r="C60" s="46"/>
      <c r="D60" s="45"/>
      <c r="E60" s="50"/>
      <c r="F60" s="45"/>
      <c r="G60" s="50"/>
      <c r="H60" s="45"/>
      <c r="I60" s="50"/>
      <c r="R60" s="23" t="str">
        <f>IF(E60="","",B61&amp;C61&amp;B63)</f>
        <v/>
      </c>
      <c r="S60" s="1">
        <f>IF(R60="",1,R60)</f>
        <v>1</v>
      </c>
      <c r="T60" s="1">
        <f>IF(ISERROR(VLOOKUP(S60,$R$9:R59,1,FALSE)),0,VLOOKUP(S60,$R$9:R59,1,FALSE))</f>
        <v>0</v>
      </c>
      <c r="V60" s="1">
        <f>COUNTA(E60,G60,I60,E62,G62,I62)</f>
        <v>0</v>
      </c>
    </row>
    <row r="61" spans="2:22" ht="27" customHeight="1" x14ac:dyDescent="0.15">
      <c r="B61" s="46"/>
      <c r="C61" s="46"/>
      <c r="D61" s="45"/>
      <c r="E61" s="50"/>
      <c r="F61" s="45"/>
      <c r="G61" s="50"/>
      <c r="H61" s="45"/>
      <c r="I61" s="50"/>
    </row>
    <row r="62" spans="2:22" ht="27" customHeight="1" x14ac:dyDescent="0.15">
      <c r="B62" s="51"/>
      <c r="C62" s="46"/>
      <c r="D62" s="45"/>
      <c r="E62" s="50"/>
      <c r="F62" s="45"/>
      <c r="G62" s="50"/>
      <c r="H62" s="45"/>
      <c r="I62" s="50"/>
    </row>
    <row r="63" spans="2:22" ht="27.75" customHeight="1" x14ac:dyDescent="0.15">
      <c r="B63" s="52"/>
      <c r="C63" s="52"/>
      <c r="D63" s="45"/>
      <c r="E63" s="50"/>
      <c r="F63" s="45"/>
      <c r="G63" s="50"/>
      <c r="H63" s="45"/>
      <c r="I63" s="50"/>
    </row>
    <row r="64" spans="2:22" ht="6" customHeight="1" x14ac:dyDescent="0.15">
      <c r="B64" s="50"/>
      <c r="C64" s="50"/>
      <c r="D64" s="45"/>
      <c r="E64" s="50"/>
      <c r="F64" s="45"/>
      <c r="G64" s="50"/>
      <c r="H64" s="45"/>
      <c r="I64" s="50"/>
    </row>
    <row r="65" spans="2:22" ht="27" customHeight="1" x14ac:dyDescent="0.15">
      <c r="B65" s="46"/>
      <c r="C65" s="46"/>
      <c r="D65" s="45"/>
      <c r="E65" s="50"/>
      <c r="F65" s="45"/>
      <c r="G65" s="50"/>
      <c r="H65" s="45"/>
      <c r="I65" s="50"/>
      <c r="R65" s="23" t="str">
        <f>IF(E65="","",B66&amp;C66&amp;B68)</f>
        <v/>
      </c>
      <c r="S65" s="1">
        <f>IF(R65="",1,R65)</f>
        <v>1</v>
      </c>
      <c r="T65" s="1">
        <f>IF(ISERROR(VLOOKUP(S65,$R$9:R64,1,FALSE)),0,VLOOKUP(S65,$R$9:R64,1,FALSE))</f>
        <v>0</v>
      </c>
      <c r="V65" s="1">
        <f>COUNTA(E65,G65,I65,E67,G67,I67)</f>
        <v>0</v>
      </c>
    </row>
    <row r="66" spans="2:22" ht="27" customHeight="1" x14ac:dyDescent="0.15">
      <c r="B66" s="46"/>
      <c r="C66" s="46"/>
      <c r="D66" s="45"/>
      <c r="E66" s="50"/>
      <c r="F66" s="45"/>
      <c r="G66" s="50"/>
      <c r="H66" s="45"/>
      <c r="I66" s="50"/>
    </row>
    <row r="67" spans="2:22" ht="27" customHeight="1" x14ac:dyDescent="0.15">
      <c r="B67" s="51"/>
      <c r="C67" s="46"/>
      <c r="D67" s="45"/>
      <c r="E67" s="50"/>
      <c r="F67" s="45"/>
      <c r="G67" s="50"/>
      <c r="H67" s="45"/>
      <c r="I67" s="50"/>
    </row>
    <row r="68" spans="2:22" ht="27.75" customHeight="1" x14ac:dyDescent="0.15">
      <c r="B68" s="52"/>
      <c r="C68" s="52"/>
      <c r="D68" s="45"/>
      <c r="E68" s="50"/>
      <c r="F68" s="45"/>
      <c r="G68" s="50"/>
      <c r="H68" s="45"/>
      <c r="I68" s="50"/>
    </row>
    <row r="69" spans="2:22" ht="21" customHeight="1" x14ac:dyDescent="0.15">
      <c r="B69" s="53"/>
      <c r="C69" s="53"/>
      <c r="D69" s="54"/>
      <c r="E69" s="53"/>
      <c r="F69" s="54"/>
      <c r="G69" s="53"/>
      <c r="H69" s="54"/>
      <c r="I69" s="53"/>
    </row>
    <row r="70" spans="2:22" ht="21" customHeight="1" x14ac:dyDescent="0.15">
      <c r="B70" s="53"/>
      <c r="C70" s="53"/>
      <c r="D70" s="54"/>
      <c r="E70" s="53"/>
      <c r="F70" s="54"/>
      <c r="G70" s="53"/>
      <c r="H70" s="54"/>
      <c r="I70" s="53"/>
    </row>
  </sheetData>
  <sheetProtection algorithmName="SHA-512" hashValue="AKkeVFHCoUtOw4fYbe0z6Te6+SM/tOPQh9uIJpLPD2xNAkfDJvImDiKg1/a/6ML28JrjCLchEN/Ct9StFnSEUA==" saltValue="3/lQMsmwYhmBFkWMCOhqEQ==" spinCount="100000" sheet="1" selectLockedCells="1"/>
  <mergeCells count="2">
    <mergeCell ref="B1:F1"/>
    <mergeCell ref="K3:P8"/>
  </mergeCells>
  <phoneticPr fontId="1"/>
  <conditionalFormatting sqref="B16 B26 B11 B21 B31 B36 B41 B46 B51 B56 B61 B66">
    <cfRule type="containsText" dxfId="502" priority="1034" stopIfTrue="1" operator="containsText" text="女">
      <formula>NOT(ISERROR(SEARCH("女",B11)))</formula>
    </cfRule>
    <cfRule type="containsText" dxfId="501" priority="1035" stopIfTrue="1" operator="containsText" text="男">
      <formula>NOT(ISERROR(SEARCH("男",B11)))</formula>
    </cfRule>
  </conditionalFormatting>
  <conditionalFormatting sqref="B11">
    <cfRule type="containsText" dxfId="500" priority="1033" operator="containsText" text="混合">
      <formula>NOT(ISERROR(SEARCH("混合",B11)))</formula>
    </cfRule>
  </conditionalFormatting>
  <conditionalFormatting sqref="B16">
    <cfRule type="expression" dxfId="499" priority="781" stopIfTrue="1">
      <formula>AND(B16="",E15&gt;0)</formula>
    </cfRule>
    <cfRule type="containsText" dxfId="498" priority="1032" operator="containsText" text="混合">
      <formula>NOT(ISERROR(SEARCH("混合",B16)))</formula>
    </cfRule>
  </conditionalFormatting>
  <conditionalFormatting sqref="B21">
    <cfRule type="containsText" dxfId="497" priority="1031" operator="containsText" text="混合">
      <formula>NOT(ISERROR(SEARCH("混合",B21)))</formula>
    </cfRule>
  </conditionalFormatting>
  <conditionalFormatting sqref="B26">
    <cfRule type="containsText" dxfId="496" priority="1030" operator="containsText" text="混合">
      <formula>NOT(ISERROR(SEARCH("混合",B26)))</formula>
    </cfRule>
  </conditionalFormatting>
  <conditionalFormatting sqref="B31">
    <cfRule type="containsText" dxfId="495" priority="1029" operator="containsText" text="混合">
      <formula>NOT(ISERROR(SEARCH("混合",B31)))</formula>
    </cfRule>
  </conditionalFormatting>
  <conditionalFormatting sqref="B36">
    <cfRule type="containsText" dxfId="494" priority="1028" operator="containsText" text="混合">
      <formula>NOT(ISERROR(SEARCH("混合",B36)))</formula>
    </cfRule>
  </conditionalFormatting>
  <conditionalFormatting sqref="B46">
    <cfRule type="containsText" dxfId="493" priority="1027" operator="containsText" text="混合">
      <formula>NOT(ISERROR(SEARCH("混合",B46)))</formula>
    </cfRule>
  </conditionalFormatting>
  <conditionalFormatting sqref="B51">
    <cfRule type="containsText" dxfId="492" priority="1026" operator="containsText" text="混合">
      <formula>NOT(ISERROR(SEARCH("混合",B51)))</formula>
    </cfRule>
  </conditionalFormatting>
  <conditionalFormatting sqref="B56">
    <cfRule type="containsText" dxfId="491" priority="1025" operator="containsText" text="混合">
      <formula>NOT(ISERROR(SEARCH("混合",B56)))</formula>
    </cfRule>
  </conditionalFormatting>
  <conditionalFormatting sqref="B61">
    <cfRule type="containsText" dxfId="490" priority="1024" operator="containsText" text="混合">
      <formula>NOT(ISERROR(SEARCH("混合",B61)))</formula>
    </cfRule>
  </conditionalFormatting>
  <conditionalFormatting sqref="B66">
    <cfRule type="containsText" dxfId="489" priority="1023" operator="containsText" text="混合">
      <formula>NOT(ISERROR(SEARCH("混合",B66)))</formula>
    </cfRule>
  </conditionalFormatting>
  <conditionalFormatting sqref="B11">
    <cfRule type="containsText" dxfId="488" priority="850" operator="containsText" text="混合">
      <formula>NOT(ISERROR(SEARCH("混合",B11)))</formula>
    </cfRule>
  </conditionalFormatting>
  <conditionalFormatting sqref="B16">
    <cfRule type="containsText" dxfId="487" priority="849" operator="containsText" text="混合">
      <formula>NOT(ISERROR(SEARCH("混合",B16)))</formula>
    </cfRule>
  </conditionalFormatting>
  <conditionalFormatting sqref="B16">
    <cfRule type="containsText" dxfId="486" priority="848" operator="containsText" text="混合">
      <formula>NOT(ISERROR(SEARCH("混合",B16)))</formula>
    </cfRule>
  </conditionalFormatting>
  <conditionalFormatting sqref="B21">
    <cfRule type="containsText" dxfId="485" priority="847" operator="containsText" text="混合">
      <formula>NOT(ISERROR(SEARCH("混合",B21)))</formula>
    </cfRule>
  </conditionalFormatting>
  <conditionalFormatting sqref="B21">
    <cfRule type="containsText" dxfId="484" priority="846" operator="containsText" text="混合">
      <formula>NOT(ISERROR(SEARCH("混合",B21)))</formula>
    </cfRule>
  </conditionalFormatting>
  <conditionalFormatting sqref="B26">
    <cfRule type="containsText" dxfId="483" priority="845" operator="containsText" text="混合">
      <formula>NOT(ISERROR(SEARCH("混合",B26)))</formula>
    </cfRule>
  </conditionalFormatting>
  <conditionalFormatting sqref="B26">
    <cfRule type="containsText" dxfId="482" priority="844" operator="containsText" text="混合">
      <formula>NOT(ISERROR(SEARCH("混合",B26)))</formula>
    </cfRule>
  </conditionalFormatting>
  <conditionalFormatting sqref="B31">
    <cfRule type="containsText" dxfId="481" priority="843" operator="containsText" text="混合">
      <formula>NOT(ISERROR(SEARCH("混合",B31)))</formula>
    </cfRule>
  </conditionalFormatting>
  <conditionalFormatting sqref="B31">
    <cfRule type="containsText" dxfId="480" priority="842" operator="containsText" text="混合">
      <formula>NOT(ISERROR(SEARCH("混合",B31)))</formula>
    </cfRule>
  </conditionalFormatting>
  <conditionalFormatting sqref="B36">
    <cfRule type="containsText" dxfId="479" priority="841" operator="containsText" text="混合">
      <formula>NOT(ISERROR(SEARCH("混合",B36)))</formula>
    </cfRule>
  </conditionalFormatting>
  <conditionalFormatting sqref="B36">
    <cfRule type="containsText" dxfId="478" priority="840" operator="containsText" text="混合">
      <formula>NOT(ISERROR(SEARCH("混合",B36)))</formula>
    </cfRule>
  </conditionalFormatting>
  <conditionalFormatting sqref="B41">
    <cfRule type="containsText" dxfId="477" priority="839" operator="containsText" text="混合">
      <formula>NOT(ISERROR(SEARCH("混合",B41)))</formula>
    </cfRule>
  </conditionalFormatting>
  <conditionalFormatting sqref="B41">
    <cfRule type="containsText" dxfId="476" priority="838" operator="containsText" text="混合">
      <formula>NOT(ISERROR(SEARCH("混合",B41)))</formula>
    </cfRule>
  </conditionalFormatting>
  <conditionalFormatting sqref="B46">
    <cfRule type="containsText" dxfId="475" priority="837" operator="containsText" text="混合">
      <formula>NOT(ISERROR(SEARCH("混合",B46)))</formula>
    </cfRule>
  </conditionalFormatting>
  <conditionalFormatting sqref="B46">
    <cfRule type="containsText" dxfId="474" priority="836" operator="containsText" text="混合">
      <formula>NOT(ISERROR(SEARCH("混合",B46)))</formula>
    </cfRule>
  </conditionalFormatting>
  <conditionalFormatting sqref="B51">
    <cfRule type="containsText" dxfId="473" priority="835" operator="containsText" text="混合">
      <formula>NOT(ISERROR(SEARCH("混合",B51)))</formula>
    </cfRule>
  </conditionalFormatting>
  <conditionalFormatting sqref="B51">
    <cfRule type="containsText" dxfId="472" priority="834" operator="containsText" text="混合">
      <formula>NOT(ISERROR(SEARCH("混合",B51)))</formula>
    </cfRule>
  </conditionalFormatting>
  <conditionalFormatting sqref="B56">
    <cfRule type="containsText" dxfId="471" priority="833" operator="containsText" text="混合">
      <formula>NOT(ISERROR(SEARCH("混合",B56)))</formula>
    </cfRule>
  </conditionalFormatting>
  <conditionalFormatting sqref="B56">
    <cfRule type="containsText" dxfId="470" priority="832" operator="containsText" text="混合">
      <formula>NOT(ISERROR(SEARCH("混合",B56)))</formula>
    </cfRule>
  </conditionalFormatting>
  <conditionalFormatting sqref="B61">
    <cfRule type="containsText" dxfId="469" priority="831" operator="containsText" text="混合">
      <formula>NOT(ISERROR(SEARCH("混合",B61)))</formula>
    </cfRule>
  </conditionalFormatting>
  <conditionalFormatting sqref="B61">
    <cfRule type="containsText" dxfId="468" priority="830" operator="containsText" text="混合">
      <formula>NOT(ISERROR(SEARCH("混合",B61)))</formula>
    </cfRule>
  </conditionalFormatting>
  <conditionalFormatting sqref="B66">
    <cfRule type="containsText" dxfId="467" priority="829" operator="containsText" text="混合">
      <formula>NOT(ISERROR(SEARCH("混合",B66)))</formula>
    </cfRule>
  </conditionalFormatting>
  <conditionalFormatting sqref="B66">
    <cfRule type="containsText" dxfId="466" priority="828" operator="containsText" text="混合">
      <formula>NOT(ISERROR(SEARCH("混合",B66)))</formula>
    </cfRule>
  </conditionalFormatting>
  <conditionalFormatting sqref="B16">
    <cfRule type="containsText" dxfId="465" priority="827" operator="containsText" text="混合">
      <formula>NOT(ISERROR(SEARCH("混合",B16)))</formula>
    </cfRule>
  </conditionalFormatting>
  <conditionalFormatting sqref="B16">
    <cfRule type="containsText" dxfId="464" priority="826" operator="containsText" text="混合">
      <formula>NOT(ISERROR(SEARCH("混合",B16)))</formula>
    </cfRule>
  </conditionalFormatting>
  <conditionalFormatting sqref="B21">
    <cfRule type="containsText" dxfId="463" priority="825" operator="containsText" text="混合">
      <formula>NOT(ISERROR(SEARCH("混合",B21)))</formula>
    </cfRule>
  </conditionalFormatting>
  <conditionalFormatting sqref="B21">
    <cfRule type="containsText" dxfId="462" priority="824" operator="containsText" text="混合">
      <formula>NOT(ISERROR(SEARCH("混合",B21)))</formula>
    </cfRule>
  </conditionalFormatting>
  <conditionalFormatting sqref="B26">
    <cfRule type="containsText" dxfId="461" priority="823" operator="containsText" text="混合">
      <formula>NOT(ISERROR(SEARCH("混合",B26)))</formula>
    </cfRule>
  </conditionalFormatting>
  <conditionalFormatting sqref="B26">
    <cfRule type="containsText" dxfId="460" priority="822" operator="containsText" text="混合">
      <formula>NOT(ISERROR(SEARCH("混合",B26)))</formula>
    </cfRule>
  </conditionalFormatting>
  <conditionalFormatting sqref="B31">
    <cfRule type="containsText" dxfId="459" priority="821" operator="containsText" text="混合">
      <formula>NOT(ISERROR(SEARCH("混合",B31)))</formula>
    </cfRule>
  </conditionalFormatting>
  <conditionalFormatting sqref="B31">
    <cfRule type="containsText" dxfId="458" priority="820" operator="containsText" text="混合">
      <formula>NOT(ISERROR(SEARCH("混合",B31)))</formula>
    </cfRule>
  </conditionalFormatting>
  <conditionalFormatting sqref="B36">
    <cfRule type="containsText" dxfId="457" priority="819" operator="containsText" text="混合">
      <formula>NOT(ISERROR(SEARCH("混合",B36)))</formula>
    </cfRule>
  </conditionalFormatting>
  <conditionalFormatting sqref="B36">
    <cfRule type="containsText" dxfId="456" priority="818" operator="containsText" text="混合">
      <formula>NOT(ISERROR(SEARCH("混合",B36)))</formula>
    </cfRule>
  </conditionalFormatting>
  <conditionalFormatting sqref="B41">
    <cfRule type="containsText" dxfId="455" priority="817" operator="containsText" text="混合">
      <formula>NOT(ISERROR(SEARCH("混合",B41)))</formula>
    </cfRule>
  </conditionalFormatting>
  <conditionalFormatting sqref="B41">
    <cfRule type="containsText" dxfId="454" priority="816" operator="containsText" text="混合">
      <formula>NOT(ISERROR(SEARCH("混合",B41)))</formula>
    </cfRule>
  </conditionalFormatting>
  <conditionalFormatting sqref="B46">
    <cfRule type="containsText" dxfId="453" priority="815" operator="containsText" text="混合">
      <formula>NOT(ISERROR(SEARCH("混合",B46)))</formula>
    </cfRule>
  </conditionalFormatting>
  <conditionalFormatting sqref="B46">
    <cfRule type="containsText" dxfId="452" priority="814" operator="containsText" text="混合">
      <formula>NOT(ISERROR(SEARCH("混合",B46)))</formula>
    </cfRule>
  </conditionalFormatting>
  <conditionalFormatting sqref="B51">
    <cfRule type="containsText" dxfId="451" priority="813" operator="containsText" text="混合">
      <formula>NOT(ISERROR(SEARCH("混合",B51)))</formula>
    </cfRule>
  </conditionalFormatting>
  <conditionalFormatting sqref="B51">
    <cfRule type="containsText" dxfId="450" priority="812" operator="containsText" text="混合">
      <formula>NOT(ISERROR(SEARCH("混合",B51)))</formula>
    </cfRule>
  </conditionalFormatting>
  <conditionalFormatting sqref="B56">
    <cfRule type="containsText" dxfId="449" priority="811" operator="containsText" text="混合">
      <formula>NOT(ISERROR(SEARCH("混合",B56)))</formula>
    </cfRule>
  </conditionalFormatting>
  <conditionalFormatting sqref="B56">
    <cfRule type="containsText" dxfId="448" priority="810" operator="containsText" text="混合">
      <formula>NOT(ISERROR(SEARCH("混合",B56)))</formula>
    </cfRule>
  </conditionalFormatting>
  <conditionalFormatting sqref="B61">
    <cfRule type="containsText" dxfId="447" priority="809" operator="containsText" text="混合">
      <formula>NOT(ISERROR(SEARCH("混合",B61)))</formula>
    </cfRule>
  </conditionalFormatting>
  <conditionalFormatting sqref="B61">
    <cfRule type="containsText" dxfId="446" priority="808" operator="containsText" text="混合">
      <formula>NOT(ISERROR(SEARCH("混合",B61)))</formula>
    </cfRule>
  </conditionalFormatting>
  <conditionalFormatting sqref="B66">
    <cfRule type="containsText" dxfId="445" priority="807" operator="containsText" text="混合">
      <formula>NOT(ISERROR(SEARCH("混合",B66)))</formula>
    </cfRule>
  </conditionalFormatting>
  <conditionalFormatting sqref="B66">
    <cfRule type="containsText" dxfId="444" priority="806" operator="containsText" text="混合">
      <formula>NOT(ISERROR(SEARCH("混合",B66)))</formula>
    </cfRule>
  </conditionalFormatting>
  <conditionalFormatting sqref="B13">
    <cfRule type="expression" dxfId="443" priority="793" stopIfTrue="1">
      <formula>T10&gt;0</formula>
    </cfRule>
  </conditionalFormatting>
  <conditionalFormatting sqref="B28">
    <cfRule type="expression" dxfId="442" priority="791" stopIfTrue="1">
      <formula>T25&gt;0</formula>
    </cfRule>
  </conditionalFormatting>
  <conditionalFormatting sqref="B33">
    <cfRule type="expression" dxfId="441" priority="790" stopIfTrue="1">
      <formula>T30&gt;0</formula>
    </cfRule>
  </conditionalFormatting>
  <conditionalFormatting sqref="B38">
    <cfRule type="expression" dxfId="440" priority="789" stopIfTrue="1">
      <formula>T35&gt;0</formula>
    </cfRule>
  </conditionalFormatting>
  <conditionalFormatting sqref="B43">
    <cfRule type="expression" dxfId="439" priority="788" stopIfTrue="1">
      <formula>T40&gt;0</formula>
    </cfRule>
  </conditionalFormatting>
  <conditionalFormatting sqref="B48">
    <cfRule type="expression" dxfId="438" priority="787" stopIfTrue="1">
      <formula>T45&gt;0</formula>
    </cfRule>
  </conditionalFormatting>
  <conditionalFormatting sqref="B53">
    <cfRule type="expression" dxfId="437" priority="786" stopIfTrue="1">
      <formula>T50&gt;0</formula>
    </cfRule>
  </conditionalFormatting>
  <conditionalFormatting sqref="B58">
    <cfRule type="expression" dxfId="436" priority="785" stopIfTrue="1">
      <formula>T55&gt;0</formula>
    </cfRule>
  </conditionalFormatting>
  <conditionalFormatting sqref="B63">
    <cfRule type="expression" dxfId="435" priority="784" stopIfTrue="1">
      <formula>T60&gt;0</formula>
    </cfRule>
  </conditionalFormatting>
  <conditionalFormatting sqref="B68">
    <cfRule type="expression" dxfId="434" priority="783" stopIfTrue="1">
      <formula>T65&gt;0</formula>
    </cfRule>
  </conditionalFormatting>
  <conditionalFormatting sqref="B11">
    <cfRule type="expression" dxfId="433" priority="577" stopIfTrue="1">
      <formula>AND(B11="",E10&gt;0)</formula>
    </cfRule>
    <cfRule type="containsText" dxfId="432" priority="582" operator="containsText" text="混合">
      <formula>NOT(ISERROR(SEARCH("混合",B11)))</formula>
    </cfRule>
  </conditionalFormatting>
  <conditionalFormatting sqref="B11">
    <cfRule type="containsText" dxfId="431" priority="581" operator="containsText" text="混合">
      <formula>NOT(ISERROR(SEARCH("混合",B11)))</formula>
    </cfRule>
  </conditionalFormatting>
  <conditionalFormatting sqref="B11">
    <cfRule type="containsText" dxfId="430" priority="580" operator="containsText" text="混合">
      <formula>NOT(ISERROR(SEARCH("混合",B11)))</formula>
    </cfRule>
  </conditionalFormatting>
  <conditionalFormatting sqref="B11">
    <cfRule type="containsText" dxfId="429" priority="579" operator="containsText" text="混合">
      <formula>NOT(ISERROR(SEARCH("混合",B11)))</formula>
    </cfRule>
  </conditionalFormatting>
  <conditionalFormatting sqref="B11">
    <cfRule type="containsText" dxfId="428" priority="578" operator="containsText" text="混合">
      <formula>NOT(ISERROR(SEARCH("混合",B11)))</formula>
    </cfRule>
  </conditionalFormatting>
  <conditionalFormatting sqref="B21">
    <cfRule type="expression" dxfId="427" priority="571" stopIfTrue="1">
      <formula>AND(B21="",E20&gt;0)</formula>
    </cfRule>
    <cfRule type="containsText" dxfId="426" priority="576" operator="containsText" text="混合">
      <formula>NOT(ISERROR(SEARCH("混合",B21)))</formula>
    </cfRule>
  </conditionalFormatting>
  <conditionalFormatting sqref="B21">
    <cfRule type="containsText" dxfId="425" priority="575" operator="containsText" text="混合">
      <formula>NOT(ISERROR(SEARCH("混合",B21)))</formula>
    </cfRule>
  </conditionalFormatting>
  <conditionalFormatting sqref="B21">
    <cfRule type="containsText" dxfId="424" priority="574" operator="containsText" text="混合">
      <formula>NOT(ISERROR(SEARCH("混合",B21)))</formula>
    </cfRule>
  </conditionalFormatting>
  <conditionalFormatting sqref="B21">
    <cfRule type="containsText" dxfId="423" priority="573" operator="containsText" text="混合">
      <formula>NOT(ISERROR(SEARCH("混合",B21)))</formula>
    </cfRule>
  </conditionalFormatting>
  <conditionalFormatting sqref="B21">
    <cfRule type="containsText" dxfId="422" priority="572" operator="containsText" text="混合">
      <formula>NOT(ISERROR(SEARCH("混合",B21)))</formula>
    </cfRule>
  </conditionalFormatting>
  <conditionalFormatting sqref="B31">
    <cfRule type="expression" dxfId="421" priority="565" stopIfTrue="1">
      <formula>AND(B31="",E30&gt;0)</formula>
    </cfRule>
    <cfRule type="containsText" dxfId="420" priority="570" operator="containsText" text="混合">
      <formula>NOT(ISERROR(SEARCH("混合",B31)))</formula>
    </cfRule>
  </conditionalFormatting>
  <conditionalFormatting sqref="B31">
    <cfRule type="containsText" dxfId="419" priority="569" operator="containsText" text="混合">
      <formula>NOT(ISERROR(SEARCH("混合",B31)))</formula>
    </cfRule>
  </conditionalFormatting>
  <conditionalFormatting sqref="B31">
    <cfRule type="containsText" dxfId="418" priority="568" operator="containsText" text="混合">
      <formula>NOT(ISERROR(SEARCH("混合",B31)))</formula>
    </cfRule>
  </conditionalFormatting>
  <conditionalFormatting sqref="B31">
    <cfRule type="containsText" dxfId="417" priority="567" operator="containsText" text="混合">
      <formula>NOT(ISERROR(SEARCH("混合",B31)))</formula>
    </cfRule>
  </conditionalFormatting>
  <conditionalFormatting sqref="B31">
    <cfRule type="containsText" dxfId="416" priority="566" operator="containsText" text="混合">
      <formula>NOT(ISERROR(SEARCH("混合",B31)))</formula>
    </cfRule>
  </conditionalFormatting>
  <conditionalFormatting sqref="B36">
    <cfRule type="expression" dxfId="415" priority="559" stopIfTrue="1">
      <formula>AND(B36="",E35&gt;0)</formula>
    </cfRule>
    <cfRule type="containsText" dxfId="414" priority="564" operator="containsText" text="混合">
      <formula>NOT(ISERROR(SEARCH("混合",B36)))</formula>
    </cfRule>
  </conditionalFormatting>
  <conditionalFormatting sqref="B36">
    <cfRule type="containsText" dxfId="413" priority="563" operator="containsText" text="混合">
      <formula>NOT(ISERROR(SEARCH("混合",B36)))</formula>
    </cfRule>
  </conditionalFormatting>
  <conditionalFormatting sqref="B36">
    <cfRule type="containsText" dxfId="412" priority="562" operator="containsText" text="混合">
      <formula>NOT(ISERROR(SEARCH("混合",B36)))</formula>
    </cfRule>
  </conditionalFormatting>
  <conditionalFormatting sqref="B36">
    <cfRule type="containsText" dxfId="411" priority="561" operator="containsText" text="混合">
      <formula>NOT(ISERROR(SEARCH("混合",B36)))</formula>
    </cfRule>
  </conditionalFormatting>
  <conditionalFormatting sqref="B36">
    <cfRule type="containsText" dxfId="410" priority="560" operator="containsText" text="混合">
      <formula>NOT(ISERROR(SEARCH("混合",B36)))</formula>
    </cfRule>
  </conditionalFormatting>
  <conditionalFormatting sqref="B41">
    <cfRule type="expression" dxfId="409" priority="553" stopIfTrue="1">
      <formula>AND(B41="",E40&gt;0)</formula>
    </cfRule>
    <cfRule type="containsText" dxfId="408" priority="558" operator="containsText" text="混合">
      <formula>NOT(ISERROR(SEARCH("混合",B41)))</formula>
    </cfRule>
  </conditionalFormatting>
  <conditionalFormatting sqref="B41">
    <cfRule type="containsText" dxfId="407" priority="557" operator="containsText" text="混合">
      <formula>NOT(ISERROR(SEARCH("混合",B41)))</formula>
    </cfRule>
  </conditionalFormatting>
  <conditionalFormatting sqref="B41">
    <cfRule type="containsText" dxfId="406" priority="556" operator="containsText" text="混合">
      <formula>NOT(ISERROR(SEARCH("混合",B41)))</formula>
    </cfRule>
  </conditionalFormatting>
  <conditionalFormatting sqref="B41">
    <cfRule type="containsText" dxfId="405" priority="555" operator="containsText" text="混合">
      <formula>NOT(ISERROR(SEARCH("混合",B41)))</formula>
    </cfRule>
  </conditionalFormatting>
  <conditionalFormatting sqref="B41">
    <cfRule type="containsText" dxfId="404" priority="554" operator="containsText" text="混合">
      <formula>NOT(ISERROR(SEARCH("混合",B41)))</formula>
    </cfRule>
  </conditionalFormatting>
  <conditionalFormatting sqref="B46">
    <cfRule type="expression" dxfId="403" priority="547" stopIfTrue="1">
      <formula>AND(B46="",E45&gt;0)</formula>
    </cfRule>
    <cfRule type="containsText" dxfId="402" priority="552" operator="containsText" text="混合">
      <formula>NOT(ISERROR(SEARCH("混合",B46)))</formula>
    </cfRule>
  </conditionalFormatting>
  <conditionalFormatting sqref="B46">
    <cfRule type="containsText" dxfId="401" priority="551" operator="containsText" text="混合">
      <formula>NOT(ISERROR(SEARCH("混合",B46)))</formula>
    </cfRule>
  </conditionalFormatting>
  <conditionalFormatting sqref="B46">
    <cfRule type="containsText" dxfId="400" priority="550" operator="containsText" text="混合">
      <formula>NOT(ISERROR(SEARCH("混合",B46)))</formula>
    </cfRule>
  </conditionalFormatting>
  <conditionalFormatting sqref="B46">
    <cfRule type="containsText" dxfId="399" priority="549" operator="containsText" text="混合">
      <formula>NOT(ISERROR(SEARCH("混合",B46)))</formula>
    </cfRule>
  </conditionalFormatting>
  <conditionalFormatting sqref="B46">
    <cfRule type="containsText" dxfId="398" priority="548" operator="containsText" text="混合">
      <formula>NOT(ISERROR(SEARCH("混合",B46)))</formula>
    </cfRule>
  </conditionalFormatting>
  <conditionalFormatting sqref="B51">
    <cfRule type="expression" dxfId="397" priority="541" stopIfTrue="1">
      <formula>AND(B51="",E50&gt;0)</formula>
    </cfRule>
    <cfRule type="containsText" dxfId="396" priority="546" operator="containsText" text="混合">
      <formula>NOT(ISERROR(SEARCH("混合",B51)))</formula>
    </cfRule>
  </conditionalFormatting>
  <conditionalFormatting sqref="B51">
    <cfRule type="containsText" dxfId="395" priority="545" operator="containsText" text="混合">
      <formula>NOT(ISERROR(SEARCH("混合",B51)))</formula>
    </cfRule>
  </conditionalFormatting>
  <conditionalFormatting sqref="B51">
    <cfRule type="containsText" dxfId="394" priority="544" operator="containsText" text="混合">
      <formula>NOT(ISERROR(SEARCH("混合",B51)))</formula>
    </cfRule>
  </conditionalFormatting>
  <conditionalFormatting sqref="B51">
    <cfRule type="containsText" dxfId="393" priority="543" operator="containsText" text="混合">
      <formula>NOT(ISERROR(SEARCH("混合",B51)))</formula>
    </cfRule>
  </conditionalFormatting>
  <conditionalFormatting sqref="B51">
    <cfRule type="containsText" dxfId="392" priority="542" operator="containsText" text="混合">
      <formula>NOT(ISERROR(SEARCH("混合",B51)))</formula>
    </cfRule>
  </conditionalFormatting>
  <conditionalFormatting sqref="B56">
    <cfRule type="expression" dxfId="391" priority="535" stopIfTrue="1">
      <formula>AND(B56="",E55&gt;0)</formula>
    </cfRule>
    <cfRule type="containsText" dxfId="390" priority="540" operator="containsText" text="混合">
      <formula>NOT(ISERROR(SEARCH("混合",B56)))</formula>
    </cfRule>
  </conditionalFormatting>
  <conditionalFormatting sqref="B56">
    <cfRule type="containsText" dxfId="389" priority="539" operator="containsText" text="混合">
      <formula>NOT(ISERROR(SEARCH("混合",B56)))</formula>
    </cfRule>
  </conditionalFormatting>
  <conditionalFormatting sqref="B56">
    <cfRule type="containsText" dxfId="388" priority="538" operator="containsText" text="混合">
      <formula>NOT(ISERROR(SEARCH("混合",B56)))</formula>
    </cfRule>
  </conditionalFormatting>
  <conditionalFormatting sqref="B56">
    <cfRule type="containsText" dxfId="387" priority="537" operator="containsText" text="混合">
      <formula>NOT(ISERROR(SEARCH("混合",B56)))</formula>
    </cfRule>
  </conditionalFormatting>
  <conditionalFormatting sqref="B56">
    <cfRule type="containsText" dxfId="386" priority="536" operator="containsText" text="混合">
      <formula>NOT(ISERROR(SEARCH("混合",B56)))</formula>
    </cfRule>
  </conditionalFormatting>
  <conditionalFormatting sqref="B61">
    <cfRule type="expression" dxfId="385" priority="529" stopIfTrue="1">
      <formula>AND(B61="",E60&gt;0)</formula>
    </cfRule>
    <cfRule type="containsText" dxfId="384" priority="534" operator="containsText" text="混合">
      <formula>NOT(ISERROR(SEARCH("混合",B61)))</formula>
    </cfRule>
  </conditionalFormatting>
  <conditionalFormatting sqref="B61">
    <cfRule type="containsText" dxfId="383" priority="533" operator="containsText" text="混合">
      <formula>NOT(ISERROR(SEARCH("混合",B61)))</formula>
    </cfRule>
  </conditionalFormatting>
  <conditionalFormatting sqref="B61">
    <cfRule type="containsText" dxfId="382" priority="532" operator="containsText" text="混合">
      <formula>NOT(ISERROR(SEARCH("混合",B61)))</formula>
    </cfRule>
  </conditionalFormatting>
  <conditionalFormatting sqref="B61">
    <cfRule type="containsText" dxfId="381" priority="531" operator="containsText" text="混合">
      <formula>NOT(ISERROR(SEARCH("混合",B61)))</formula>
    </cfRule>
  </conditionalFormatting>
  <conditionalFormatting sqref="B61">
    <cfRule type="containsText" dxfId="380" priority="530" operator="containsText" text="混合">
      <formula>NOT(ISERROR(SEARCH("混合",B61)))</formula>
    </cfRule>
  </conditionalFormatting>
  <conditionalFormatting sqref="B66">
    <cfRule type="expression" dxfId="379" priority="523" stopIfTrue="1">
      <formula>AND(B66="",E65&gt;0)</formula>
    </cfRule>
    <cfRule type="containsText" dxfId="378" priority="528" operator="containsText" text="混合">
      <formula>NOT(ISERROR(SEARCH("混合",B66)))</formula>
    </cfRule>
  </conditionalFormatting>
  <conditionalFormatting sqref="B66">
    <cfRule type="containsText" dxfId="377" priority="527" operator="containsText" text="混合">
      <formula>NOT(ISERROR(SEARCH("混合",B66)))</formula>
    </cfRule>
  </conditionalFormatting>
  <conditionalFormatting sqref="B66">
    <cfRule type="containsText" dxfId="376" priority="526" operator="containsText" text="混合">
      <formula>NOT(ISERROR(SEARCH("混合",B66)))</formula>
    </cfRule>
  </conditionalFormatting>
  <conditionalFormatting sqref="B66">
    <cfRule type="containsText" dxfId="375" priority="525" operator="containsText" text="混合">
      <formula>NOT(ISERROR(SEARCH("混合",B66)))</formula>
    </cfRule>
  </conditionalFormatting>
  <conditionalFormatting sqref="B66">
    <cfRule type="containsText" dxfId="374" priority="524" operator="containsText" text="混合">
      <formula>NOT(ISERROR(SEARCH("混合",B66)))</formula>
    </cfRule>
  </conditionalFormatting>
  <conditionalFormatting sqref="I22">
    <cfRule type="expression" dxfId="373" priority="482" stopIfTrue="1">
      <formula>$B21="共通女子"</formula>
    </cfRule>
    <cfRule type="expression" dxfId="372" priority="483" stopIfTrue="1">
      <formula>$B21="共通男子"</formula>
    </cfRule>
    <cfRule type="expression" dxfId="371" priority="484" stopIfTrue="1">
      <formula>$B21="混合"</formula>
    </cfRule>
  </conditionalFormatting>
  <conditionalFormatting sqref="E22 G22">
    <cfRule type="expression" dxfId="370" priority="485" stopIfTrue="1">
      <formula>$B21="男子"</formula>
    </cfRule>
    <cfRule type="expression" dxfId="369" priority="486" stopIfTrue="1">
      <formula>$B21="女子"</formula>
    </cfRule>
    <cfRule type="expression" dxfId="368" priority="487" stopIfTrue="1">
      <formula>$B21="混合"</formula>
    </cfRule>
  </conditionalFormatting>
  <conditionalFormatting sqref="D21:I21">
    <cfRule type="expression" dxfId="367" priority="488" stopIfTrue="1">
      <formula>$B21="男子"</formula>
    </cfRule>
    <cfRule type="expression" dxfId="366" priority="489" stopIfTrue="1">
      <formula>$B21="女子"</formula>
    </cfRule>
    <cfRule type="expression" dxfId="365" priority="490" stopIfTrue="1">
      <formula>$B21="混合"</formula>
    </cfRule>
  </conditionalFormatting>
  <conditionalFormatting sqref="E20 G20 I20">
    <cfRule type="expression" dxfId="364" priority="491" stopIfTrue="1">
      <formula>$B21="男子"</formula>
    </cfRule>
    <cfRule type="expression" dxfId="363" priority="492" stopIfTrue="1">
      <formula>$B21="女子"</formula>
    </cfRule>
    <cfRule type="expression" dxfId="362" priority="493" stopIfTrue="1">
      <formula>$B21="混合"</formula>
    </cfRule>
  </conditionalFormatting>
  <conditionalFormatting sqref="D21">
    <cfRule type="expression" dxfId="361" priority="481" stopIfTrue="1">
      <formula>AND(D21="",E20&gt;0)</formula>
    </cfRule>
  </conditionalFormatting>
  <conditionalFormatting sqref="E21">
    <cfRule type="expression" dxfId="360" priority="480" stopIfTrue="1">
      <formula>AND(E21="",E20&gt;0)</formula>
    </cfRule>
  </conditionalFormatting>
  <conditionalFormatting sqref="F21 H21">
    <cfRule type="expression" dxfId="359" priority="479" stopIfTrue="1">
      <formula>AND(F21="",G20&gt;0)</formula>
    </cfRule>
  </conditionalFormatting>
  <conditionalFormatting sqref="G21">
    <cfRule type="expression" dxfId="358" priority="478" stopIfTrue="1">
      <formula>AND(G21="",G20&gt;0)</formula>
    </cfRule>
  </conditionalFormatting>
  <conditionalFormatting sqref="I21">
    <cfRule type="expression" dxfId="357" priority="477" stopIfTrue="1">
      <formula>AND(I21="",I20&gt;0)</formula>
    </cfRule>
  </conditionalFormatting>
  <conditionalFormatting sqref="D23:G23">
    <cfRule type="expression" dxfId="356" priority="471" stopIfTrue="1">
      <formula>$B21="男子"</formula>
    </cfRule>
    <cfRule type="expression" dxfId="355" priority="472" stopIfTrue="1">
      <formula>$B21="女子"</formula>
    </cfRule>
    <cfRule type="expression" dxfId="354" priority="473" stopIfTrue="1">
      <formula>$B21="混合"</formula>
    </cfRule>
  </conditionalFormatting>
  <conditionalFormatting sqref="H23:I23">
    <cfRule type="expression" dxfId="353" priority="474" stopIfTrue="1">
      <formula>$B21="共通男子"</formula>
    </cfRule>
    <cfRule type="expression" dxfId="352" priority="475" stopIfTrue="1">
      <formula>$B21="共通女子"</formula>
    </cfRule>
    <cfRule type="expression" dxfId="351" priority="476" stopIfTrue="1">
      <formula>$B21="混合"</formula>
    </cfRule>
  </conditionalFormatting>
  <conditionalFormatting sqref="D23">
    <cfRule type="expression" dxfId="350" priority="470" stopIfTrue="1">
      <formula>AND(D23="",E22&gt;0)</formula>
    </cfRule>
  </conditionalFormatting>
  <conditionalFormatting sqref="E23">
    <cfRule type="expression" dxfId="349" priority="469" stopIfTrue="1">
      <formula>AND(E23="",E22&gt;0)</formula>
    </cfRule>
  </conditionalFormatting>
  <conditionalFormatting sqref="F23">
    <cfRule type="expression" dxfId="348" priority="468" stopIfTrue="1">
      <formula>AND(F23="",G22&gt;0)</formula>
    </cfRule>
  </conditionalFormatting>
  <conditionalFormatting sqref="G23">
    <cfRule type="expression" dxfId="347" priority="467" stopIfTrue="1">
      <formula>AND(G23="",G22&gt;0)</formula>
    </cfRule>
  </conditionalFormatting>
  <conditionalFormatting sqref="H23">
    <cfRule type="expression" dxfId="346" priority="466" stopIfTrue="1">
      <formula>AND(H23="",I22&gt;0)</formula>
    </cfRule>
  </conditionalFormatting>
  <conditionalFormatting sqref="I23">
    <cfRule type="expression" dxfId="345" priority="465" stopIfTrue="1">
      <formula>AND(I23="",I22&gt;0)</formula>
    </cfRule>
  </conditionalFormatting>
  <conditionalFormatting sqref="I27">
    <cfRule type="expression" dxfId="344" priority="453" stopIfTrue="1">
      <formula>$B26="女子"</formula>
    </cfRule>
    <cfRule type="expression" dxfId="343" priority="454" stopIfTrue="1">
      <formula>$B26="男子"</formula>
    </cfRule>
    <cfRule type="expression" dxfId="342" priority="455" stopIfTrue="1">
      <formula>$B26="混合"</formula>
    </cfRule>
  </conditionalFormatting>
  <conditionalFormatting sqref="E27 G27">
    <cfRule type="expression" dxfId="341" priority="456" stopIfTrue="1">
      <formula>$B26="男子"</formula>
    </cfRule>
    <cfRule type="expression" dxfId="340" priority="457" stopIfTrue="1">
      <formula>$B26="女子"</formula>
    </cfRule>
    <cfRule type="expression" dxfId="339" priority="458" stopIfTrue="1">
      <formula>$B26="混合"</formula>
    </cfRule>
  </conditionalFormatting>
  <conditionalFormatting sqref="D26:I26">
    <cfRule type="expression" dxfId="338" priority="459" stopIfTrue="1">
      <formula>$B26="男子"</formula>
    </cfRule>
    <cfRule type="expression" dxfId="337" priority="460" stopIfTrue="1">
      <formula>$B26="女子"</formula>
    </cfRule>
    <cfRule type="expression" dxfId="336" priority="461" stopIfTrue="1">
      <formula>$B26="混合"</formula>
    </cfRule>
  </conditionalFormatting>
  <conditionalFormatting sqref="E25 G25 I25">
    <cfRule type="expression" dxfId="335" priority="462" stopIfTrue="1">
      <formula>$B26="男子"</formula>
    </cfRule>
    <cfRule type="expression" dxfId="334" priority="463" stopIfTrue="1">
      <formula>$B26="女子"</formula>
    </cfRule>
    <cfRule type="expression" dxfId="333" priority="464" stopIfTrue="1">
      <formula>$B26="混合"</formula>
    </cfRule>
  </conditionalFormatting>
  <conditionalFormatting sqref="D26">
    <cfRule type="expression" dxfId="332" priority="452" stopIfTrue="1">
      <formula>AND(D26="",E25&gt;0)</formula>
    </cfRule>
  </conditionalFormatting>
  <conditionalFormatting sqref="E26">
    <cfRule type="expression" dxfId="331" priority="451" stopIfTrue="1">
      <formula>AND(E26="",E25&gt;0)</formula>
    </cfRule>
  </conditionalFormatting>
  <conditionalFormatting sqref="F26 H26">
    <cfRule type="expression" dxfId="330" priority="450" stopIfTrue="1">
      <formula>AND(F26="",G25&gt;0)</formula>
    </cfRule>
  </conditionalFormatting>
  <conditionalFormatting sqref="G26">
    <cfRule type="expression" dxfId="329" priority="449" stopIfTrue="1">
      <formula>AND(G26="",G25&gt;0)</formula>
    </cfRule>
  </conditionalFormatting>
  <conditionalFormatting sqref="I26">
    <cfRule type="expression" dxfId="328" priority="448" stopIfTrue="1">
      <formula>AND(I26="",I25&gt;0)</formula>
    </cfRule>
  </conditionalFormatting>
  <conditionalFormatting sqref="D28:G28">
    <cfRule type="expression" dxfId="327" priority="442" stopIfTrue="1">
      <formula>$B26="男子"</formula>
    </cfRule>
    <cfRule type="expression" dxfId="326" priority="443" stopIfTrue="1">
      <formula>$B26="女子"</formula>
    </cfRule>
    <cfRule type="expression" dxfId="325" priority="444" stopIfTrue="1">
      <formula>$B26="混合"</formula>
    </cfRule>
  </conditionalFormatting>
  <conditionalFormatting sqref="H28:I28">
    <cfRule type="expression" dxfId="324" priority="445" stopIfTrue="1">
      <formula>$B26="男子"</formula>
    </cfRule>
    <cfRule type="expression" dxfId="323" priority="446" stopIfTrue="1">
      <formula>$B26="女子"</formula>
    </cfRule>
    <cfRule type="expression" dxfId="322" priority="447" stopIfTrue="1">
      <formula>$B26="混合"</formula>
    </cfRule>
  </conditionalFormatting>
  <conditionalFormatting sqref="D28">
    <cfRule type="expression" dxfId="321" priority="441" stopIfTrue="1">
      <formula>AND(D28="",E27&gt;0)</formula>
    </cfRule>
  </conditionalFormatting>
  <conditionalFormatting sqref="E28">
    <cfRule type="expression" dxfId="320" priority="440" stopIfTrue="1">
      <formula>AND(E28="",E27&gt;0)</formula>
    </cfRule>
  </conditionalFormatting>
  <conditionalFormatting sqref="F28">
    <cfRule type="expression" dxfId="319" priority="439" stopIfTrue="1">
      <formula>AND(F28="",G27&gt;0)</formula>
    </cfRule>
  </conditionalFormatting>
  <conditionalFormatting sqref="G28">
    <cfRule type="expression" dxfId="318" priority="438" stopIfTrue="1">
      <formula>AND(G28="",G27&gt;0)</formula>
    </cfRule>
  </conditionalFormatting>
  <conditionalFormatting sqref="H28">
    <cfRule type="expression" dxfId="317" priority="437" stopIfTrue="1">
      <formula>AND(H28="",I27&gt;0)</formula>
    </cfRule>
  </conditionalFormatting>
  <conditionalFormatting sqref="I28">
    <cfRule type="expression" dxfId="316" priority="436" stopIfTrue="1">
      <formula>AND(I28="",I27&gt;0)</formula>
    </cfRule>
  </conditionalFormatting>
  <conditionalFormatting sqref="I32">
    <cfRule type="expression" dxfId="315" priority="424" stopIfTrue="1">
      <formula>$B31="女子"</formula>
    </cfRule>
    <cfRule type="expression" dxfId="314" priority="425" stopIfTrue="1">
      <formula>$B31="男子"</formula>
    </cfRule>
    <cfRule type="expression" dxfId="313" priority="426" stopIfTrue="1">
      <formula>$B31="混合"</formula>
    </cfRule>
  </conditionalFormatting>
  <conditionalFormatting sqref="E32 G32">
    <cfRule type="expression" dxfId="312" priority="427" stopIfTrue="1">
      <formula>$B31="男子"</formula>
    </cfRule>
    <cfRule type="expression" dxfId="311" priority="428" stopIfTrue="1">
      <formula>$B31="女子"</formula>
    </cfRule>
    <cfRule type="expression" dxfId="310" priority="429" stopIfTrue="1">
      <formula>$B31="混合"</formula>
    </cfRule>
  </conditionalFormatting>
  <conditionalFormatting sqref="D31:I31">
    <cfRule type="expression" dxfId="309" priority="430" stopIfTrue="1">
      <formula>$B31="男子"</formula>
    </cfRule>
    <cfRule type="expression" dxfId="308" priority="431" stopIfTrue="1">
      <formula>$B31="女子"</formula>
    </cfRule>
    <cfRule type="expression" dxfId="307" priority="432" stopIfTrue="1">
      <formula>$B31="混合"</formula>
    </cfRule>
  </conditionalFormatting>
  <conditionalFormatting sqref="E30 G30 I30">
    <cfRule type="expression" dxfId="306" priority="433" stopIfTrue="1">
      <formula>$B31="男子"</formula>
    </cfRule>
    <cfRule type="expression" dxfId="305" priority="434" stopIfTrue="1">
      <formula>$B31="女子"</formula>
    </cfRule>
    <cfRule type="expression" dxfId="304" priority="435" stopIfTrue="1">
      <formula>$B31="混合"</formula>
    </cfRule>
  </conditionalFormatting>
  <conditionalFormatting sqref="D31">
    <cfRule type="expression" dxfId="303" priority="423" stopIfTrue="1">
      <formula>AND(D31="",E30&gt;0)</formula>
    </cfRule>
  </conditionalFormatting>
  <conditionalFormatting sqref="E31">
    <cfRule type="expression" dxfId="302" priority="422" stopIfTrue="1">
      <formula>AND(E31="",E30&gt;0)</formula>
    </cfRule>
  </conditionalFormatting>
  <conditionalFormatting sqref="F31 H31">
    <cfRule type="expression" dxfId="301" priority="421" stopIfTrue="1">
      <formula>AND(F31="",G30&gt;0)</formula>
    </cfRule>
  </conditionalFormatting>
  <conditionalFormatting sqref="G31">
    <cfRule type="expression" dxfId="300" priority="420" stopIfTrue="1">
      <formula>AND(G31="",G30&gt;0)</formula>
    </cfRule>
  </conditionalFormatting>
  <conditionalFormatting sqref="I31">
    <cfRule type="expression" dxfId="299" priority="419" stopIfTrue="1">
      <formula>AND(I31="",I30&gt;0)</formula>
    </cfRule>
  </conditionalFormatting>
  <conditionalFormatting sqref="D33:G33">
    <cfRule type="expression" dxfId="298" priority="413" stopIfTrue="1">
      <formula>$B31="男子"</formula>
    </cfRule>
    <cfRule type="expression" dxfId="297" priority="414" stopIfTrue="1">
      <formula>$B31="女子"</formula>
    </cfRule>
    <cfRule type="expression" dxfId="296" priority="415" stopIfTrue="1">
      <formula>$B31="混合"</formula>
    </cfRule>
  </conditionalFormatting>
  <conditionalFormatting sqref="H33:I33">
    <cfRule type="expression" dxfId="295" priority="416" stopIfTrue="1">
      <formula>$B31="男子"</formula>
    </cfRule>
    <cfRule type="expression" dxfId="294" priority="417" stopIfTrue="1">
      <formula>$B31="女子"</formula>
    </cfRule>
    <cfRule type="expression" dxfId="293" priority="418" stopIfTrue="1">
      <formula>$B31="混合"</formula>
    </cfRule>
  </conditionalFormatting>
  <conditionalFormatting sqref="D33">
    <cfRule type="expression" dxfId="292" priority="412" stopIfTrue="1">
      <formula>AND(D33="",E32&gt;0)</formula>
    </cfRule>
  </conditionalFormatting>
  <conditionalFormatting sqref="E33">
    <cfRule type="expression" dxfId="291" priority="411" stopIfTrue="1">
      <formula>AND(E33="",E32&gt;0)</formula>
    </cfRule>
  </conditionalFormatting>
  <conditionalFormatting sqref="F33">
    <cfRule type="expression" dxfId="290" priority="410" stopIfTrue="1">
      <formula>AND(F33="",G32&gt;0)</formula>
    </cfRule>
  </conditionalFormatting>
  <conditionalFormatting sqref="G33">
    <cfRule type="expression" dxfId="289" priority="409" stopIfTrue="1">
      <formula>AND(G33="",G32&gt;0)</formula>
    </cfRule>
  </conditionalFormatting>
  <conditionalFormatting sqref="H33">
    <cfRule type="expression" dxfId="288" priority="408" stopIfTrue="1">
      <formula>AND(H33="",I32&gt;0)</formula>
    </cfRule>
  </conditionalFormatting>
  <conditionalFormatting sqref="I33">
    <cfRule type="expression" dxfId="287" priority="407" stopIfTrue="1">
      <formula>AND(I33="",I32&gt;0)</formula>
    </cfRule>
  </conditionalFormatting>
  <conditionalFormatting sqref="I37">
    <cfRule type="expression" dxfId="286" priority="395" stopIfTrue="1">
      <formula>$B36="女子"</formula>
    </cfRule>
    <cfRule type="expression" dxfId="285" priority="396" stopIfTrue="1">
      <formula>$B36="男子"</formula>
    </cfRule>
    <cfRule type="expression" dxfId="284" priority="397" stopIfTrue="1">
      <formula>$B36="混合"</formula>
    </cfRule>
  </conditionalFormatting>
  <conditionalFormatting sqref="E37 G37">
    <cfRule type="expression" dxfId="283" priority="398" stopIfTrue="1">
      <formula>$B36="男子"</formula>
    </cfRule>
    <cfRule type="expression" dxfId="282" priority="399" stopIfTrue="1">
      <formula>$B36="女子"</formula>
    </cfRule>
    <cfRule type="expression" dxfId="281" priority="400" stopIfTrue="1">
      <formula>$B36="混合"</formula>
    </cfRule>
  </conditionalFormatting>
  <conditionalFormatting sqref="D36:I36">
    <cfRule type="expression" dxfId="280" priority="401" stopIfTrue="1">
      <formula>$B36="男子"</formula>
    </cfRule>
    <cfRule type="expression" dxfId="279" priority="402" stopIfTrue="1">
      <formula>$B36="女子"</formula>
    </cfRule>
    <cfRule type="expression" dxfId="278" priority="403" stopIfTrue="1">
      <formula>$B36="混合"</formula>
    </cfRule>
  </conditionalFormatting>
  <conditionalFormatting sqref="E35 G35 I35">
    <cfRule type="expression" dxfId="277" priority="404" stopIfTrue="1">
      <formula>$B36="男子"</formula>
    </cfRule>
    <cfRule type="expression" dxfId="276" priority="405" stopIfTrue="1">
      <formula>$B36="女子"</formula>
    </cfRule>
    <cfRule type="expression" dxfId="275" priority="406" stopIfTrue="1">
      <formula>$B36="混合"</formula>
    </cfRule>
  </conditionalFormatting>
  <conditionalFormatting sqref="D36">
    <cfRule type="expression" dxfId="274" priority="394" stopIfTrue="1">
      <formula>AND(D36="",E35&gt;0)</formula>
    </cfRule>
  </conditionalFormatting>
  <conditionalFormatting sqref="E36">
    <cfRule type="expression" dxfId="273" priority="393" stopIfTrue="1">
      <formula>AND(E36="",E35&gt;0)</formula>
    </cfRule>
  </conditionalFormatting>
  <conditionalFormatting sqref="F36 H36">
    <cfRule type="expression" dxfId="272" priority="392" stopIfTrue="1">
      <formula>AND(F36="",G35&gt;0)</formula>
    </cfRule>
  </conditionalFormatting>
  <conditionalFormatting sqref="G36">
    <cfRule type="expression" dxfId="271" priority="391" stopIfTrue="1">
      <formula>AND(G36="",G35&gt;0)</formula>
    </cfRule>
  </conditionalFormatting>
  <conditionalFormatting sqref="I36">
    <cfRule type="expression" dxfId="270" priority="390" stopIfTrue="1">
      <formula>AND(I36="",I35&gt;0)</formula>
    </cfRule>
  </conditionalFormatting>
  <conditionalFormatting sqref="D38:G38">
    <cfRule type="expression" dxfId="269" priority="384" stopIfTrue="1">
      <formula>$B36="男子"</formula>
    </cfRule>
    <cfRule type="expression" dxfId="268" priority="385" stopIfTrue="1">
      <formula>$B36="女子"</formula>
    </cfRule>
    <cfRule type="expression" dxfId="267" priority="386" stopIfTrue="1">
      <formula>$B36="混合"</formula>
    </cfRule>
  </conditionalFormatting>
  <conditionalFormatting sqref="H38:I38">
    <cfRule type="expression" dxfId="266" priority="387" stopIfTrue="1">
      <formula>$B36="男子"</formula>
    </cfRule>
    <cfRule type="expression" dxfId="265" priority="388" stopIfTrue="1">
      <formula>$B36="女子"</formula>
    </cfRule>
    <cfRule type="expression" dxfId="264" priority="389" stopIfTrue="1">
      <formula>$B36="混合"</formula>
    </cfRule>
  </conditionalFormatting>
  <conditionalFormatting sqref="D38">
    <cfRule type="expression" dxfId="263" priority="383" stopIfTrue="1">
      <formula>AND(D38="",E37&gt;0)</formula>
    </cfRule>
  </conditionalFormatting>
  <conditionalFormatting sqref="E38">
    <cfRule type="expression" dxfId="262" priority="382" stopIfTrue="1">
      <formula>AND(E38="",E37&gt;0)</formula>
    </cfRule>
  </conditionalFormatting>
  <conditionalFormatting sqref="F38">
    <cfRule type="expression" dxfId="261" priority="381" stopIfTrue="1">
      <formula>AND(F38="",G37&gt;0)</formula>
    </cfRule>
  </conditionalFormatting>
  <conditionalFormatting sqref="G38">
    <cfRule type="expression" dxfId="260" priority="380" stopIfTrue="1">
      <formula>AND(G38="",G37&gt;0)</formula>
    </cfRule>
  </conditionalFormatting>
  <conditionalFormatting sqref="H38">
    <cfRule type="expression" dxfId="259" priority="379" stopIfTrue="1">
      <formula>AND(H38="",I37&gt;0)</formula>
    </cfRule>
  </conditionalFormatting>
  <conditionalFormatting sqref="I38">
    <cfRule type="expression" dxfId="258" priority="378" stopIfTrue="1">
      <formula>AND(I38="",I37&gt;0)</formula>
    </cfRule>
  </conditionalFormatting>
  <conditionalFormatting sqref="I42">
    <cfRule type="expression" dxfId="257" priority="366" stopIfTrue="1">
      <formula>$B41="女子"</formula>
    </cfRule>
    <cfRule type="expression" dxfId="256" priority="367" stopIfTrue="1">
      <formula>$B41="男子"</formula>
    </cfRule>
    <cfRule type="expression" dxfId="255" priority="368" stopIfTrue="1">
      <formula>$B41="混合"</formula>
    </cfRule>
  </conditionalFormatting>
  <conditionalFormatting sqref="E42 G42">
    <cfRule type="expression" dxfId="254" priority="369" stopIfTrue="1">
      <formula>$B41="男子"</formula>
    </cfRule>
    <cfRule type="expression" dxfId="253" priority="370" stopIfTrue="1">
      <formula>$B41="女子"</formula>
    </cfRule>
    <cfRule type="expression" dxfId="252" priority="371" stopIfTrue="1">
      <formula>$B41="混合"</formula>
    </cfRule>
  </conditionalFormatting>
  <conditionalFormatting sqref="D41:I41">
    <cfRule type="expression" dxfId="251" priority="372" stopIfTrue="1">
      <formula>$B41="男子"</formula>
    </cfRule>
    <cfRule type="expression" dxfId="250" priority="373" stopIfTrue="1">
      <formula>$B41="女子"</formula>
    </cfRule>
    <cfRule type="expression" dxfId="249" priority="374" stopIfTrue="1">
      <formula>$B41="混合"</formula>
    </cfRule>
  </conditionalFormatting>
  <conditionalFormatting sqref="E40 G40 I40">
    <cfRule type="expression" dxfId="248" priority="375" stopIfTrue="1">
      <formula>$B41="男子"</formula>
    </cfRule>
    <cfRule type="expression" dxfId="247" priority="376" stopIfTrue="1">
      <formula>$B41="女子"</formula>
    </cfRule>
    <cfRule type="expression" dxfId="246" priority="377" stopIfTrue="1">
      <formula>$B41="混合"</formula>
    </cfRule>
  </conditionalFormatting>
  <conditionalFormatting sqref="D41">
    <cfRule type="expression" dxfId="245" priority="365" stopIfTrue="1">
      <formula>AND(D41="",E40&gt;0)</formula>
    </cfRule>
  </conditionalFormatting>
  <conditionalFormatting sqref="E41">
    <cfRule type="expression" dxfId="244" priority="364" stopIfTrue="1">
      <formula>AND(E41="",E40&gt;0)</formula>
    </cfRule>
  </conditionalFormatting>
  <conditionalFormatting sqref="F41 H41">
    <cfRule type="expression" dxfId="243" priority="363" stopIfTrue="1">
      <formula>AND(F41="",G40&gt;0)</formula>
    </cfRule>
  </conditionalFormatting>
  <conditionalFormatting sqref="G41">
    <cfRule type="expression" dxfId="242" priority="362" stopIfTrue="1">
      <formula>AND(G41="",G40&gt;0)</formula>
    </cfRule>
  </conditionalFormatting>
  <conditionalFormatting sqref="I41">
    <cfRule type="expression" dxfId="241" priority="361" stopIfTrue="1">
      <formula>AND(I41="",I40&gt;0)</formula>
    </cfRule>
  </conditionalFormatting>
  <conditionalFormatting sqref="D43:G43">
    <cfRule type="expression" dxfId="240" priority="355" stopIfTrue="1">
      <formula>$B41="男子"</formula>
    </cfRule>
    <cfRule type="expression" dxfId="239" priority="356" stopIfTrue="1">
      <formula>$B41="女子"</formula>
    </cfRule>
    <cfRule type="expression" dxfId="238" priority="357" stopIfTrue="1">
      <formula>$B41="混合"</formula>
    </cfRule>
  </conditionalFormatting>
  <conditionalFormatting sqref="H43:I43">
    <cfRule type="expression" dxfId="237" priority="358" stopIfTrue="1">
      <formula>$B41="男子"</formula>
    </cfRule>
    <cfRule type="expression" dxfId="236" priority="359" stopIfTrue="1">
      <formula>$B41="女子"</formula>
    </cfRule>
    <cfRule type="expression" dxfId="235" priority="360" stopIfTrue="1">
      <formula>$B41="混合"</formula>
    </cfRule>
  </conditionalFormatting>
  <conditionalFormatting sqref="D43">
    <cfRule type="expression" dxfId="234" priority="354" stopIfTrue="1">
      <formula>AND(D43="",E42&gt;0)</formula>
    </cfRule>
  </conditionalFormatting>
  <conditionalFormatting sqref="E43">
    <cfRule type="expression" dxfId="233" priority="353" stopIfTrue="1">
      <formula>AND(E43="",E42&gt;0)</formula>
    </cfRule>
  </conditionalFormatting>
  <conditionalFormatting sqref="F43">
    <cfRule type="expression" dxfId="232" priority="352" stopIfTrue="1">
      <formula>AND(F43="",G42&gt;0)</formula>
    </cfRule>
  </conditionalFormatting>
  <conditionalFormatting sqref="G43">
    <cfRule type="expression" dxfId="231" priority="351" stopIfTrue="1">
      <formula>AND(G43="",G42&gt;0)</formula>
    </cfRule>
  </conditionalFormatting>
  <conditionalFormatting sqref="H43">
    <cfRule type="expression" dxfId="230" priority="350" stopIfTrue="1">
      <formula>AND(H43="",I42&gt;0)</formula>
    </cfRule>
  </conditionalFormatting>
  <conditionalFormatting sqref="I43">
    <cfRule type="expression" dxfId="229" priority="349" stopIfTrue="1">
      <formula>AND(I43="",I42&gt;0)</formula>
    </cfRule>
  </conditionalFormatting>
  <conditionalFormatting sqref="I47">
    <cfRule type="expression" dxfId="228" priority="337" stopIfTrue="1">
      <formula>$B46="女子"</formula>
    </cfRule>
    <cfRule type="expression" dxfId="227" priority="338" stopIfTrue="1">
      <formula>$B46="男子"</formula>
    </cfRule>
    <cfRule type="expression" dxfId="226" priority="339" stopIfTrue="1">
      <formula>$B46="混合"</formula>
    </cfRule>
  </conditionalFormatting>
  <conditionalFormatting sqref="E47 G47">
    <cfRule type="expression" dxfId="225" priority="340" stopIfTrue="1">
      <formula>$B46="男子"</formula>
    </cfRule>
    <cfRule type="expression" dxfId="224" priority="341" stopIfTrue="1">
      <formula>$B46="女子"</formula>
    </cfRule>
    <cfRule type="expression" dxfId="223" priority="342" stopIfTrue="1">
      <formula>$B46="混合"</formula>
    </cfRule>
  </conditionalFormatting>
  <conditionalFormatting sqref="D46:I46">
    <cfRule type="expression" dxfId="222" priority="343" stopIfTrue="1">
      <formula>$B46="男子"</formula>
    </cfRule>
    <cfRule type="expression" dxfId="221" priority="344" stopIfTrue="1">
      <formula>$B46="女子"</formula>
    </cfRule>
    <cfRule type="expression" dxfId="220" priority="345" stopIfTrue="1">
      <formula>$B46="混合"</formula>
    </cfRule>
  </conditionalFormatting>
  <conditionalFormatting sqref="E45 G45 I45">
    <cfRule type="expression" dxfId="219" priority="346" stopIfTrue="1">
      <formula>$B46="男子"</formula>
    </cfRule>
    <cfRule type="expression" dxfId="218" priority="347" stopIfTrue="1">
      <formula>$B46="女子"</formula>
    </cfRule>
    <cfRule type="expression" dxfId="217" priority="348" stopIfTrue="1">
      <formula>$B46="混合"</formula>
    </cfRule>
  </conditionalFormatting>
  <conditionalFormatting sqref="D46">
    <cfRule type="expression" dxfId="216" priority="336" stopIfTrue="1">
      <formula>AND(D46="",E45&gt;0)</formula>
    </cfRule>
  </conditionalFormatting>
  <conditionalFormatting sqref="E46">
    <cfRule type="expression" dxfId="215" priority="335" stopIfTrue="1">
      <formula>AND(E46="",E45&gt;0)</formula>
    </cfRule>
  </conditionalFormatting>
  <conditionalFormatting sqref="F46 H46">
    <cfRule type="expression" dxfId="214" priority="334" stopIfTrue="1">
      <formula>AND(F46="",G45&gt;0)</formula>
    </cfRule>
  </conditionalFormatting>
  <conditionalFormatting sqref="G46">
    <cfRule type="expression" dxfId="213" priority="333" stopIfTrue="1">
      <formula>AND(G46="",G45&gt;0)</formula>
    </cfRule>
  </conditionalFormatting>
  <conditionalFormatting sqref="I46">
    <cfRule type="expression" dxfId="212" priority="332" stopIfTrue="1">
      <formula>AND(I46="",I45&gt;0)</formula>
    </cfRule>
  </conditionalFormatting>
  <conditionalFormatting sqref="D48:G48">
    <cfRule type="expression" dxfId="211" priority="326" stopIfTrue="1">
      <formula>$B46="男子"</formula>
    </cfRule>
    <cfRule type="expression" dxfId="210" priority="327" stopIfTrue="1">
      <formula>$B46="女子"</formula>
    </cfRule>
    <cfRule type="expression" dxfId="209" priority="328" stopIfTrue="1">
      <formula>$B46="混合"</formula>
    </cfRule>
  </conditionalFormatting>
  <conditionalFormatting sqref="H48:I48">
    <cfRule type="expression" dxfId="208" priority="329" stopIfTrue="1">
      <formula>$B46="男子"</formula>
    </cfRule>
    <cfRule type="expression" dxfId="207" priority="330" stopIfTrue="1">
      <formula>$B46="女子"</formula>
    </cfRule>
    <cfRule type="expression" dxfId="206" priority="331" stopIfTrue="1">
      <formula>$B46="混合"</formula>
    </cfRule>
  </conditionalFormatting>
  <conditionalFormatting sqref="D48">
    <cfRule type="expression" dxfId="205" priority="325" stopIfTrue="1">
      <formula>AND(D48="",E47&gt;0)</formula>
    </cfRule>
  </conditionalFormatting>
  <conditionalFormatting sqref="E48">
    <cfRule type="expression" dxfId="204" priority="324" stopIfTrue="1">
      <formula>AND(E48="",E47&gt;0)</formula>
    </cfRule>
  </conditionalFormatting>
  <conditionalFormatting sqref="F48">
    <cfRule type="expression" dxfId="203" priority="323" stopIfTrue="1">
      <formula>AND(F48="",G47&gt;0)</formula>
    </cfRule>
  </conditionalFormatting>
  <conditionalFormatting sqref="G48">
    <cfRule type="expression" dxfId="202" priority="322" stopIfTrue="1">
      <formula>AND(G48="",G47&gt;0)</formula>
    </cfRule>
  </conditionalFormatting>
  <conditionalFormatting sqref="H48">
    <cfRule type="expression" dxfId="201" priority="321" stopIfTrue="1">
      <formula>AND(H48="",I47&gt;0)</formula>
    </cfRule>
  </conditionalFormatting>
  <conditionalFormatting sqref="I48">
    <cfRule type="expression" dxfId="200" priority="320" stopIfTrue="1">
      <formula>AND(I48="",I47&gt;0)</formula>
    </cfRule>
  </conditionalFormatting>
  <conditionalFormatting sqref="I52">
    <cfRule type="expression" dxfId="199" priority="308" stopIfTrue="1">
      <formula>$B51="女子"</formula>
    </cfRule>
    <cfRule type="expression" dxfId="198" priority="309" stopIfTrue="1">
      <formula>$B51="男子"</formula>
    </cfRule>
    <cfRule type="expression" dxfId="197" priority="310" stopIfTrue="1">
      <formula>$B51="混合"</formula>
    </cfRule>
  </conditionalFormatting>
  <conditionalFormatting sqref="E52 G52">
    <cfRule type="expression" dxfId="196" priority="311" stopIfTrue="1">
      <formula>$B51="男子"</formula>
    </cfRule>
    <cfRule type="expression" dxfId="195" priority="312" stopIfTrue="1">
      <formula>$B51="女子"</formula>
    </cfRule>
    <cfRule type="expression" dxfId="194" priority="313" stopIfTrue="1">
      <formula>$B51="混合"</formula>
    </cfRule>
  </conditionalFormatting>
  <conditionalFormatting sqref="D51:I51">
    <cfRule type="expression" dxfId="193" priority="314" stopIfTrue="1">
      <formula>$B51="男子"</formula>
    </cfRule>
    <cfRule type="expression" dxfId="192" priority="315" stopIfTrue="1">
      <formula>$B51="女子"</formula>
    </cfRule>
    <cfRule type="expression" dxfId="191" priority="316" stopIfTrue="1">
      <formula>$B51="混合"</formula>
    </cfRule>
  </conditionalFormatting>
  <conditionalFormatting sqref="E50 G50 I50">
    <cfRule type="expression" dxfId="190" priority="317" stopIfTrue="1">
      <formula>$B51="男子"</formula>
    </cfRule>
    <cfRule type="expression" dxfId="189" priority="318" stopIfTrue="1">
      <formula>$B51="女子"</formula>
    </cfRule>
    <cfRule type="expression" dxfId="188" priority="319" stopIfTrue="1">
      <formula>$B51="混合"</formula>
    </cfRule>
  </conditionalFormatting>
  <conditionalFormatting sqref="D51">
    <cfRule type="expression" dxfId="187" priority="307" stopIfTrue="1">
      <formula>AND(D51="",E50&gt;0)</formula>
    </cfRule>
  </conditionalFormatting>
  <conditionalFormatting sqref="E51">
    <cfRule type="expression" dxfId="186" priority="306" stopIfTrue="1">
      <formula>AND(E51="",E50&gt;0)</formula>
    </cfRule>
  </conditionalFormatting>
  <conditionalFormatting sqref="F51 H51">
    <cfRule type="expression" dxfId="185" priority="305" stopIfTrue="1">
      <formula>AND(F51="",G50&gt;0)</formula>
    </cfRule>
  </conditionalFormatting>
  <conditionalFormatting sqref="G51">
    <cfRule type="expression" dxfId="184" priority="304" stopIfTrue="1">
      <formula>AND(G51="",G50&gt;0)</formula>
    </cfRule>
  </conditionalFormatting>
  <conditionalFormatting sqref="I51">
    <cfRule type="expression" dxfId="183" priority="303" stopIfTrue="1">
      <formula>AND(I51="",I50&gt;0)</formula>
    </cfRule>
  </conditionalFormatting>
  <conditionalFormatting sqref="D53:G53">
    <cfRule type="expression" dxfId="182" priority="297" stopIfTrue="1">
      <formula>$B51="男子"</formula>
    </cfRule>
    <cfRule type="expression" dxfId="181" priority="298" stopIfTrue="1">
      <formula>$B51="女子"</formula>
    </cfRule>
    <cfRule type="expression" dxfId="180" priority="299" stopIfTrue="1">
      <formula>$B51="混合"</formula>
    </cfRule>
  </conditionalFormatting>
  <conditionalFormatting sqref="H53:I53">
    <cfRule type="expression" dxfId="179" priority="300" stopIfTrue="1">
      <formula>$B51="男子"</formula>
    </cfRule>
    <cfRule type="expression" dxfId="178" priority="301" stopIfTrue="1">
      <formula>$B51="女子"</formula>
    </cfRule>
    <cfRule type="expression" dxfId="177" priority="302" stopIfTrue="1">
      <formula>$B51="混合"</formula>
    </cfRule>
  </conditionalFormatting>
  <conditionalFormatting sqref="D53">
    <cfRule type="expression" dxfId="176" priority="296" stopIfTrue="1">
      <formula>AND(D53="",E52&gt;0)</formula>
    </cfRule>
  </conditionalFormatting>
  <conditionalFormatting sqref="E53">
    <cfRule type="expression" dxfId="175" priority="295" stopIfTrue="1">
      <formula>AND(E53="",E52&gt;0)</formula>
    </cfRule>
  </conditionalFormatting>
  <conditionalFormatting sqref="F53">
    <cfRule type="expression" dxfId="174" priority="294" stopIfTrue="1">
      <formula>AND(F53="",G52&gt;0)</formula>
    </cfRule>
  </conditionalFormatting>
  <conditionalFormatting sqref="G53">
    <cfRule type="expression" dxfId="173" priority="293" stopIfTrue="1">
      <formula>AND(G53="",G52&gt;0)</formula>
    </cfRule>
  </conditionalFormatting>
  <conditionalFormatting sqref="H53">
    <cfRule type="expression" dxfId="172" priority="292" stopIfTrue="1">
      <formula>AND(H53="",I52&gt;0)</formula>
    </cfRule>
  </conditionalFormatting>
  <conditionalFormatting sqref="I53">
    <cfRule type="expression" dxfId="171" priority="291" stopIfTrue="1">
      <formula>AND(I53="",I52&gt;0)</formula>
    </cfRule>
  </conditionalFormatting>
  <conditionalFormatting sqref="I57">
    <cfRule type="expression" dxfId="170" priority="279" stopIfTrue="1">
      <formula>$B56="女子"</formula>
    </cfRule>
    <cfRule type="expression" dxfId="169" priority="280" stopIfTrue="1">
      <formula>$B56="男子"</formula>
    </cfRule>
    <cfRule type="expression" dxfId="168" priority="281" stopIfTrue="1">
      <formula>$B56="混合"</formula>
    </cfRule>
  </conditionalFormatting>
  <conditionalFormatting sqref="E57 G57">
    <cfRule type="expression" dxfId="167" priority="282" stopIfTrue="1">
      <formula>$B56="男子"</formula>
    </cfRule>
    <cfRule type="expression" dxfId="166" priority="283" stopIfTrue="1">
      <formula>$B56="女子"</formula>
    </cfRule>
    <cfRule type="expression" dxfId="165" priority="284" stopIfTrue="1">
      <formula>$B56="混合"</formula>
    </cfRule>
  </conditionalFormatting>
  <conditionalFormatting sqref="D56:I56">
    <cfRule type="expression" dxfId="164" priority="285" stopIfTrue="1">
      <formula>$B56="男子"</formula>
    </cfRule>
    <cfRule type="expression" dxfId="163" priority="286" stopIfTrue="1">
      <formula>$B56="女子"</formula>
    </cfRule>
    <cfRule type="expression" dxfId="162" priority="287" stopIfTrue="1">
      <formula>$B56="混合"</formula>
    </cfRule>
  </conditionalFormatting>
  <conditionalFormatting sqref="E55 G55 I55">
    <cfRule type="expression" dxfId="161" priority="288" stopIfTrue="1">
      <formula>$B56="男子"</formula>
    </cfRule>
    <cfRule type="expression" dxfId="160" priority="289" stopIfTrue="1">
      <formula>$B56="女子"</formula>
    </cfRule>
    <cfRule type="expression" dxfId="159" priority="290" stopIfTrue="1">
      <formula>$B56="混合"</formula>
    </cfRule>
  </conditionalFormatting>
  <conditionalFormatting sqref="D56">
    <cfRule type="expression" dxfId="158" priority="278" stopIfTrue="1">
      <formula>AND(D56="",E55&gt;0)</formula>
    </cfRule>
  </conditionalFormatting>
  <conditionalFormatting sqref="E56">
    <cfRule type="expression" dxfId="157" priority="277" stopIfTrue="1">
      <formula>AND(E56="",E55&gt;0)</formula>
    </cfRule>
  </conditionalFormatting>
  <conditionalFormatting sqref="F56 H56">
    <cfRule type="expression" dxfId="156" priority="276" stopIfTrue="1">
      <formula>AND(F56="",G55&gt;0)</formula>
    </cfRule>
  </conditionalFormatting>
  <conditionalFormatting sqref="G56">
    <cfRule type="expression" dxfId="155" priority="275" stopIfTrue="1">
      <formula>AND(G56="",G55&gt;0)</formula>
    </cfRule>
  </conditionalFormatting>
  <conditionalFormatting sqref="I56">
    <cfRule type="expression" dxfId="154" priority="274" stopIfTrue="1">
      <formula>AND(I56="",I55&gt;0)</formula>
    </cfRule>
  </conditionalFormatting>
  <conditionalFormatting sqref="D58:G58">
    <cfRule type="expression" dxfId="153" priority="268" stopIfTrue="1">
      <formula>$B56="男子"</formula>
    </cfRule>
    <cfRule type="expression" dxfId="152" priority="269" stopIfTrue="1">
      <formula>$B56="女子"</formula>
    </cfRule>
    <cfRule type="expression" dxfId="151" priority="270" stopIfTrue="1">
      <formula>$B56="混合"</formula>
    </cfRule>
  </conditionalFormatting>
  <conditionalFormatting sqref="H58:I58">
    <cfRule type="expression" dxfId="150" priority="271" stopIfTrue="1">
      <formula>$B56="男子"</formula>
    </cfRule>
    <cfRule type="expression" dxfId="149" priority="272" stopIfTrue="1">
      <formula>$B56="女子"</formula>
    </cfRule>
    <cfRule type="expression" dxfId="148" priority="273" stopIfTrue="1">
      <formula>$B56="混合"</formula>
    </cfRule>
  </conditionalFormatting>
  <conditionalFormatting sqref="D58">
    <cfRule type="expression" dxfId="147" priority="267" stopIfTrue="1">
      <formula>AND(D58="",E57&gt;0)</formula>
    </cfRule>
  </conditionalFormatting>
  <conditionalFormatting sqref="E58">
    <cfRule type="expression" dxfId="146" priority="266" stopIfTrue="1">
      <formula>AND(E58="",E57&gt;0)</formula>
    </cfRule>
  </conditionalFormatting>
  <conditionalFormatting sqref="F58">
    <cfRule type="expression" dxfId="145" priority="265" stopIfTrue="1">
      <formula>AND(F58="",G57&gt;0)</formula>
    </cfRule>
  </conditionalFormatting>
  <conditionalFormatting sqref="G58">
    <cfRule type="expression" dxfId="144" priority="264" stopIfTrue="1">
      <formula>AND(G58="",G57&gt;0)</formula>
    </cfRule>
  </conditionalFormatting>
  <conditionalFormatting sqref="H58">
    <cfRule type="expression" dxfId="143" priority="263" stopIfTrue="1">
      <formula>AND(H58="",I57&gt;0)</formula>
    </cfRule>
  </conditionalFormatting>
  <conditionalFormatting sqref="I58">
    <cfRule type="expression" dxfId="142" priority="262" stopIfTrue="1">
      <formula>AND(I58="",I57&gt;0)</formula>
    </cfRule>
  </conditionalFormatting>
  <conditionalFormatting sqref="I62">
    <cfRule type="expression" dxfId="141" priority="250" stopIfTrue="1">
      <formula>$B61="女子"</formula>
    </cfRule>
    <cfRule type="expression" dxfId="140" priority="251" stopIfTrue="1">
      <formula>$B61="男子"</formula>
    </cfRule>
    <cfRule type="expression" dxfId="139" priority="252" stopIfTrue="1">
      <formula>$B61="混合"</formula>
    </cfRule>
  </conditionalFormatting>
  <conditionalFormatting sqref="E62 G62">
    <cfRule type="expression" dxfId="138" priority="253" stopIfTrue="1">
      <formula>$B61="男子"</formula>
    </cfRule>
    <cfRule type="expression" dxfId="137" priority="254" stopIfTrue="1">
      <formula>$B61="女子"</formula>
    </cfRule>
    <cfRule type="expression" dxfId="136" priority="255" stopIfTrue="1">
      <formula>$B61="混合"</formula>
    </cfRule>
  </conditionalFormatting>
  <conditionalFormatting sqref="D61:I61">
    <cfRule type="expression" dxfId="135" priority="256" stopIfTrue="1">
      <formula>$B61="男子"</formula>
    </cfRule>
    <cfRule type="expression" dxfId="134" priority="257" stopIfTrue="1">
      <formula>$B61="女子"</formula>
    </cfRule>
    <cfRule type="expression" dxfId="133" priority="258" stopIfTrue="1">
      <formula>$B61="混合"</formula>
    </cfRule>
  </conditionalFormatting>
  <conditionalFormatting sqref="E60 G60 I60">
    <cfRule type="expression" dxfId="132" priority="259" stopIfTrue="1">
      <formula>$B61="男子"</formula>
    </cfRule>
    <cfRule type="expression" dxfId="131" priority="260" stopIfTrue="1">
      <formula>$B61="女子"</formula>
    </cfRule>
    <cfRule type="expression" dxfId="130" priority="261" stopIfTrue="1">
      <formula>$B61="混合"</formula>
    </cfRule>
  </conditionalFormatting>
  <conditionalFormatting sqref="D61">
    <cfRule type="expression" dxfId="129" priority="249" stopIfTrue="1">
      <formula>AND(D61="",E60&gt;0)</formula>
    </cfRule>
  </conditionalFormatting>
  <conditionalFormatting sqref="E61">
    <cfRule type="expression" dxfId="128" priority="248" stopIfTrue="1">
      <formula>AND(E61="",E60&gt;0)</formula>
    </cfRule>
  </conditionalFormatting>
  <conditionalFormatting sqref="F61 H61">
    <cfRule type="expression" dxfId="127" priority="247" stopIfTrue="1">
      <formula>AND(F61="",G60&gt;0)</formula>
    </cfRule>
  </conditionalFormatting>
  <conditionalFormatting sqref="G61">
    <cfRule type="expression" dxfId="126" priority="246" stopIfTrue="1">
      <formula>AND(G61="",G60&gt;0)</formula>
    </cfRule>
  </conditionalFormatting>
  <conditionalFormatting sqref="I61">
    <cfRule type="expression" dxfId="125" priority="245" stopIfTrue="1">
      <formula>AND(I61="",I60&gt;0)</formula>
    </cfRule>
  </conditionalFormatting>
  <conditionalFormatting sqref="D63:G63">
    <cfRule type="expression" dxfId="124" priority="239" stopIfTrue="1">
      <formula>$B61="男子"</formula>
    </cfRule>
    <cfRule type="expression" dxfId="123" priority="240" stopIfTrue="1">
      <formula>$B61="女子"</formula>
    </cfRule>
    <cfRule type="expression" dxfId="122" priority="241" stopIfTrue="1">
      <formula>$B61="混合"</formula>
    </cfRule>
  </conditionalFormatting>
  <conditionalFormatting sqref="H63:I63">
    <cfRule type="expression" dxfId="121" priority="242" stopIfTrue="1">
      <formula>$B61="男子"</formula>
    </cfRule>
    <cfRule type="expression" dxfId="120" priority="243" stopIfTrue="1">
      <formula>$B61="女子"</formula>
    </cfRule>
    <cfRule type="expression" dxfId="119" priority="244" stopIfTrue="1">
      <formula>$B61="混合"</formula>
    </cfRule>
  </conditionalFormatting>
  <conditionalFormatting sqref="D63">
    <cfRule type="expression" dxfId="118" priority="238" stopIfTrue="1">
      <formula>AND(D63="",E62&gt;0)</formula>
    </cfRule>
  </conditionalFormatting>
  <conditionalFormatting sqref="E63">
    <cfRule type="expression" dxfId="117" priority="237" stopIfTrue="1">
      <formula>AND(E63="",E62&gt;0)</formula>
    </cfRule>
  </conditionalFormatting>
  <conditionalFormatting sqref="F63">
    <cfRule type="expression" dxfId="116" priority="236" stopIfTrue="1">
      <formula>AND(F63="",G62&gt;0)</formula>
    </cfRule>
  </conditionalFormatting>
  <conditionalFormatting sqref="G63">
    <cfRule type="expression" dxfId="115" priority="235" stopIfTrue="1">
      <formula>AND(G63="",G62&gt;0)</formula>
    </cfRule>
  </conditionalFormatting>
  <conditionalFormatting sqref="H63">
    <cfRule type="expression" dxfId="114" priority="234" stopIfTrue="1">
      <formula>AND(H63="",I62&gt;0)</formula>
    </cfRule>
  </conditionalFormatting>
  <conditionalFormatting sqref="I63">
    <cfRule type="expression" dxfId="113" priority="233" stopIfTrue="1">
      <formula>AND(I63="",I62&gt;0)</formula>
    </cfRule>
  </conditionalFormatting>
  <conditionalFormatting sqref="I67">
    <cfRule type="expression" dxfId="112" priority="221" stopIfTrue="1">
      <formula>$B66="女子"</formula>
    </cfRule>
    <cfRule type="expression" dxfId="111" priority="222" stopIfTrue="1">
      <formula>$B66="男子"</formula>
    </cfRule>
    <cfRule type="expression" dxfId="110" priority="223" stopIfTrue="1">
      <formula>$B66="混合"</formula>
    </cfRule>
  </conditionalFormatting>
  <conditionalFormatting sqref="E67 G67">
    <cfRule type="expression" dxfId="109" priority="224" stopIfTrue="1">
      <formula>$B66="男子"</formula>
    </cfRule>
    <cfRule type="expression" dxfId="108" priority="225" stopIfTrue="1">
      <formula>$B66="女子"</formula>
    </cfRule>
    <cfRule type="expression" dxfId="107" priority="226" stopIfTrue="1">
      <formula>$B66="混合"</formula>
    </cfRule>
  </conditionalFormatting>
  <conditionalFormatting sqref="D66:I66">
    <cfRule type="expression" dxfId="106" priority="227" stopIfTrue="1">
      <formula>$B66="男子"</formula>
    </cfRule>
    <cfRule type="expression" dxfId="105" priority="228" stopIfTrue="1">
      <formula>$B66="女子"</formula>
    </cfRule>
    <cfRule type="expression" dxfId="104" priority="229" stopIfTrue="1">
      <formula>$B66="混合"</formula>
    </cfRule>
  </conditionalFormatting>
  <conditionalFormatting sqref="E65 G65 I65">
    <cfRule type="expression" dxfId="103" priority="230" stopIfTrue="1">
      <formula>$B66="男子"</formula>
    </cfRule>
    <cfRule type="expression" dxfId="102" priority="231" stopIfTrue="1">
      <formula>$B66="女子"</formula>
    </cfRule>
    <cfRule type="expression" dxfId="101" priority="232" stopIfTrue="1">
      <formula>$B66="混合"</formula>
    </cfRule>
  </conditionalFormatting>
  <conditionalFormatting sqref="D66">
    <cfRule type="expression" dxfId="100" priority="220" stopIfTrue="1">
      <formula>AND(D66="",E65&gt;0)</formula>
    </cfRule>
  </conditionalFormatting>
  <conditionalFormatting sqref="E66">
    <cfRule type="expression" dxfId="99" priority="219" stopIfTrue="1">
      <formula>AND(E66="",E65&gt;0)</formula>
    </cfRule>
  </conditionalFormatting>
  <conditionalFormatting sqref="F66 H66">
    <cfRule type="expression" dxfId="98" priority="218" stopIfTrue="1">
      <formula>AND(F66="",G65&gt;0)</formula>
    </cfRule>
  </conditionalFormatting>
  <conditionalFormatting sqref="G66">
    <cfRule type="expression" dxfId="97" priority="217" stopIfTrue="1">
      <formula>AND(G66="",G65&gt;0)</formula>
    </cfRule>
  </conditionalFormatting>
  <conditionalFormatting sqref="I66">
    <cfRule type="expression" dxfId="96" priority="216" stopIfTrue="1">
      <formula>AND(I66="",I65&gt;0)</formula>
    </cfRule>
  </conditionalFormatting>
  <conditionalFormatting sqref="D68:G68">
    <cfRule type="expression" dxfId="95" priority="210" stopIfTrue="1">
      <formula>$B66="男子"</formula>
    </cfRule>
    <cfRule type="expression" dxfId="94" priority="211" stopIfTrue="1">
      <formula>$B66="女子"</formula>
    </cfRule>
    <cfRule type="expression" dxfId="93" priority="212" stopIfTrue="1">
      <formula>$B66="混合"</formula>
    </cfRule>
  </conditionalFormatting>
  <conditionalFormatting sqref="H68:I68">
    <cfRule type="expression" dxfId="92" priority="213" stopIfTrue="1">
      <formula>$B66="男子"</formula>
    </cfRule>
    <cfRule type="expression" dxfId="91" priority="214" stopIfTrue="1">
      <formula>$B66="女子"</formula>
    </cfRule>
    <cfRule type="expression" dxfId="90" priority="215" stopIfTrue="1">
      <formula>$B66="混合"</formula>
    </cfRule>
  </conditionalFormatting>
  <conditionalFormatting sqref="D68">
    <cfRule type="expression" dxfId="89" priority="209" stopIfTrue="1">
      <formula>AND(D68="",E67&gt;0)</formula>
    </cfRule>
  </conditionalFormatting>
  <conditionalFormatting sqref="E68">
    <cfRule type="expression" dxfId="88" priority="208" stopIfTrue="1">
      <formula>AND(E68="",E67&gt;0)</formula>
    </cfRule>
  </conditionalFormatting>
  <conditionalFormatting sqref="F68">
    <cfRule type="expression" dxfId="87" priority="207" stopIfTrue="1">
      <formula>AND(F68="",G67&gt;0)</formula>
    </cfRule>
  </conditionalFormatting>
  <conditionalFormatting sqref="G68">
    <cfRule type="expression" dxfId="86" priority="206" stopIfTrue="1">
      <formula>AND(G68="",G67&gt;0)</formula>
    </cfRule>
  </conditionalFormatting>
  <conditionalFormatting sqref="H68">
    <cfRule type="expression" dxfId="85" priority="205" stopIfTrue="1">
      <formula>AND(H68="",I67&gt;0)</formula>
    </cfRule>
  </conditionalFormatting>
  <conditionalFormatting sqref="I68">
    <cfRule type="expression" dxfId="84" priority="204" stopIfTrue="1">
      <formula>AND(I68="",I67&gt;0)</formula>
    </cfRule>
  </conditionalFormatting>
  <conditionalFormatting sqref="B18">
    <cfRule type="expression" dxfId="83" priority="201" stopIfTrue="1">
      <formula>T15&gt;0</formula>
    </cfRule>
  </conditionalFormatting>
  <conditionalFormatting sqref="B23">
    <cfRule type="expression" dxfId="82" priority="200" stopIfTrue="1">
      <formula>T20&gt;0</formula>
    </cfRule>
  </conditionalFormatting>
  <conditionalFormatting sqref="K13:O13">
    <cfRule type="cellIs" dxfId="81" priority="138" stopIfTrue="1" operator="equal">
      <formula>"ﾅﾝﾊﾞｰｶｰﾄﾞ確認下さい"</formula>
    </cfRule>
  </conditionalFormatting>
  <conditionalFormatting sqref="K11:O11">
    <cfRule type="cellIs" dxfId="80" priority="140" stopIfTrue="1" operator="equal">
      <formula>"ﾅﾝﾊﾞｰｶｰﾄﾞ確認下さい"</formula>
    </cfRule>
  </conditionalFormatting>
  <conditionalFormatting sqref="K10">
    <cfRule type="cellIs" dxfId="79" priority="139" stopIfTrue="1" operator="notEqual">
      <formula>1</formula>
    </cfRule>
  </conditionalFormatting>
  <conditionalFormatting sqref="M10">
    <cfRule type="cellIs" dxfId="78" priority="137" stopIfTrue="1" operator="notEqual">
      <formula>1</formula>
    </cfRule>
  </conditionalFormatting>
  <conditionalFormatting sqref="O10">
    <cfRule type="cellIs" dxfId="77" priority="136" stopIfTrue="1" operator="notEqual">
      <formula>1</formula>
    </cfRule>
  </conditionalFormatting>
  <conditionalFormatting sqref="K12">
    <cfRule type="cellIs" dxfId="76" priority="135" stopIfTrue="1" operator="notEqual">
      <formula>1</formula>
    </cfRule>
  </conditionalFormatting>
  <conditionalFormatting sqref="M12">
    <cfRule type="cellIs" dxfId="75" priority="134" stopIfTrue="1" operator="notEqual">
      <formula>1</formula>
    </cfRule>
  </conditionalFormatting>
  <conditionalFormatting sqref="O12">
    <cfRule type="cellIs" dxfId="74" priority="133" stopIfTrue="1" operator="notEqual">
      <formula>1</formula>
    </cfRule>
  </conditionalFormatting>
  <conditionalFormatting sqref="K18:O18">
    <cfRule type="cellIs" dxfId="73" priority="130" stopIfTrue="1" operator="equal">
      <formula>"ﾅﾝﾊﾞｰｶｰﾄﾞ確認下さい"</formula>
    </cfRule>
  </conditionalFormatting>
  <conditionalFormatting sqref="K16:O16">
    <cfRule type="cellIs" dxfId="72" priority="132" stopIfTrue="1" operator="equal">
      <formula>"ﾅﾝﾊﾞｰｶｰﾄﾞ確認下さい"</formula>
    </cfRule>
  </conditionalFormatting>
  <conditionalFormatting sqref="K15">
    <cfRule type="cellIs" dxfId="71" priority="131" stopIfTrue="1" operator="notEqual">
      <formula>1</formula>
    </cfRule>
  </conditionalFormatting>
  <conditionalFormatting sqref="M15">
    <cfRule type="cellIs" dxfId="70" priority="129" stopIfTrue="1" operator="notEqual">
      <formula>1</formula>
    </cfRule>
  </conditionalFormatting>
  <conditionalFormatting sqref="O15">
    <cfRule type="cellIs" dxfId="69" priority="128" stopIfTrue="1" operator="notEqual">
      <formula>1</formula>
    </cfRule>
  </conditionalFormatting>
  <conditionalFormatting sqref="K17">
    <cfRule type="cellIs" dxfId="68" priority="127" stopIfTrue="1" operator="notEqual">
      <formula>1</formula>
    </cfRule>
  </conditionalFormatting>
  <conditionalFormatting sqref="M17">
    <cfRule type="cellIs" dxfId="67" priority="126" stopIfTrue="1" operator="notEqual">
      <formula>1</formula>
    </cfRule>
  </conditionalFormatting>
  <conditionalFormatting sqref="O17">
    <cfRule type="cellIs" dxfId="66" priority="125" stopIfTrue="1" operator="notEqual">
      <formula>1</formula>
    </cfRule>
  </conditionalFormatting>
  <conditionalFormatting sqref="K23:O23">
    <cfRule type="cellIs" dxfId="65" priority="122" stopIfTrue="1" operator="equal">
      <formula>"ﾅﾝﾊﾞｰｶｰﾄﾞ確認下さい"</formula>
    </cfRule>
  </conditionalFormatting>
  <conditionalFormatting sqref="K21:O21">
    <cfRule type="cellIs" dxfId="64" priority="124" stopIfTrue="1" operator="equal">
      <formula>"ﾅﾝﾊﾞｰｶｰﾄﾞ確認下さい"</formula>
    </cfRule>
  </conditionalFormatting>
  <conditionalFormatting sqref="K20">
    <cfRule type="cellIs" dxfId="63" priority="123" stopIfTrue="1" operator="notEqual">
      <formula>1</formula>
    </cfRule>
  </conditionalFormatting>
  <conditionalFormatting sqref="M20">
    <cfRule type="cellIs" dxfId="62" priority="121" stopIfTrue="1" operator="notEqual">
      <formula>1</formula>
    </cfRule>
  </conditionalFormatting>
  <conditionalFormatting sqref="O20">
    <cfRule type="cellIs" dxfId="61" priority="120" stopIfTrue="1" operator="notEqual">
      <formula>1</formula>
    </cfRule>
  </conditionalFormatting>
  <conditionalFormatting sqref="K22">
    <cfRule type="cellIs" dxfId="60" priority="119" stopIfTrue="1" operator="notEqual">
      <formula>1</formula>
    </cfRule>
  </conditionalFormatting>
  <conditionalFormatting sqref="M22">
    <cfRule type="cellIs" dxfId="59" priority="118" stopIfTrue="1" operator="notEqual">
      <formula>1</formula>
    </cfRule>
  </conditionalFormatting>
  <conditionalFormatting sqref="O22">
    <cfRule type="cellIs" dxfId="58" priority="117" stopIfTrue="1" operator="notEqual">
      <formula>1</formula>
    </cfRule>
  </conditionalFormatting>
  <conditionalFormatting sqref="E17 G17">
    <cfRule type="expression" dxfId="57" priority="50" stopIfTrue="1">
      <formula>$B16="男子"</formula>
    </cfRule>
    <cfRule type="expression" dxfId="56" priority="51" stopIfTrue="1">
      <formula>$B16="女子"</formula>
    </cfRule>
    <cfRule type="expression" dxfId="55" priority="52" stopIfTrue="1">
      <formula>$B16="混合"</formula>
    </cfRule>
  </conditionalFormatting>
  <conditionalFormatting sqref="D16:I16">
    <cfRule type="expression" dxfId="54" priority="53" stopIfTrue="1">
      <formula>$B16="男子"</formula>
    </cfRule>
    <cfRule type="expression" dxfId="53" priority="54" stopIfTrue="1">
      <formula>$B16="女子"</formula>
    </cfRule>
    <cfRule type="expression" dxfId="52" priority="55" stopIfTrue="1">
      <formula>$B16="混合"</formula>
    </cfRule>
  </conditionalFormatting>
  <conditionalFormatting sqref="E15 G15 I15">
    <cfRule type="expression" dxfId="51" priority="56" stopIfTrue="1">
      <formula>$B16="男子"</formula>
    </cfRule>
    <cfRule type="expression" dxfId="50" priority="57" stopIfTrue="1">
      <formula>$B16="女子"</formula>
    </cfRule>
    <cfRule type="expression" dxfId="49" priority="58" stopIfTrue="1">
      <formula>$B16="混合"</formula>
    </cfRule>
  </conditionalFormatting>
  <conditionalFormatting sqref="D16">
    <cfRule type="expression" dxfId="48" priority="46" stopIfTrue="1">
      <formula>AND(D16="",E15&gt;0)</formula>
    </cfRule>
  </conditionalFormatting>
  <conditionalFormatting sqref="E16">
    <cfRule type="expression" dxfId="47" priority="45" stopIfTrue="1">
      <formula>AND(E16="",E15&gt;0)</formula>
    </cfRule>
  </conditionalFormatting>
  <conditionalFormatting sqref="F16 H16">
    <cfRule type="expression" dxfId="46" priority="44" stopIfTrue="1">
      <formula>AND(F16="",G15&gt;0)</formula>
    </cfRule>
  </conditionalFormatting>
  <conditionalFormatting sqref="G16">
    <cfRule type="expression" dxfId="45" priority="43" stopIfTrue="1">
      <formula>AND(G16="",G15&gt;0)</formula>
    </cfRule>
  </conditionalFormatting>
  <conditionalFormatting sqref="I16">
    <cfRule type="expression" dxfId="44" priority="42" stopIfTrue="1">
      <formula>AND(I16="",I15&gt;0)</formula>
    </cfRule>
  </conditionalFormatting>
  <conditionalFormatting sqref="D18:G18">
    <cfRule type="expression" dxfId="43" priority="36" stopIfTrue="1">
      <formula>$B16="男子"</formula>
    </cfRule>
    <cfRule type="expression" dxfId="42" priority="37" stopIfTrue="1">
      <formula>$B16="女子"</formula>
    </cfRule>
    <cfRule type="expression" dxfId="41" priority="38" stopIfTrue="1">
      <formula>$B16="混合"</formula>
    </cfRule>
  </conditionalFormatting>
  <conditionalFormatting sqref="D18">
    <cfRule type="expression" dxfId="40" priority="35" stopIfTrue="1">
      <formula>AND(D18="",E17&gt;0)</formula>
    </cfRule>
  </conditionalFormatting>
  <conditionalFormatting sqref="E18">
    <cfRule type="expression" dxfId="39" priority="34" stopIfTrue="1">
      <formula>AND(E18="",E17&gt;0)</formula>
    </cfRule>
  </conditionalFormatting>
  <conditionalFormatting sqref="F18">
    <cfRule type="expression" dxfId="38" priority="33" stopIfTrue="1">
      <formula>AND(F18="",G17&gt;0)</formula>
    </cfRule>
  </conditionalFormatting>
  <conditionalFormatting sqref="G18">
    <cfRule type="expression" dxfId="37" priority="32" stopIfTrue="1">
      <formula>AND(G18="",G17&gt;0)</formula>
    </cfRule>
  </conditionalFormatting>
  <conditionalFormatting sqref="H18">
    <cfRule type="expression" dxfId="36" priority="31" stopIfTrue="1">
      <formula>AND(H18="",I17&gt;0)</formula>
    </cfRule>
  </conditionalFormatting>
  <conditionalFormatting sqref="I18">
    <cfRule type="expression" dxfId="35" priority="30" stopIfTrue="1">
      <formula>AND(I18="",I17&gt;0)</formula>
    </cfRule>
  </conditionalFormatting>
  <conditionalFormatting sqref="I17">
    <cfRule type="expression" dxfId="34" priority="47" stopIfTrue="1">
      <formula>$B16="共通女子"</formula>
    </cfRule>
    <cfRule type="expression" dxfId="33" priority="48" stopIfTrue="1">
      <formula>$B16="共通男子"</formula>
    </cfRule>
    <cfRule type="expression" dxfId="32" priority="49" stopIfTrue="1">
      <formula>$B16="混合"</formula>
    </cfRule>
  </conditionalFormatting>
  <conditionalFormatting sqref="H18:I18">
    <cfRule type="expression" dxfId="31" priority="39" stopIfTrue="1">
      <formula>$B16="共通男子"</formula>
    </cfRule>
    <cfRule type="expression" dxfId="30" priority="40" stopIfTrue="1">
      <formula>$B16="共通女子"</formula>
    </cfRule>
    <cfRule type="expression" dxfId="29" priority="41" stopIfTrue="1">
      <formula>$B16="混合"</formula>
    </cfRule>
  </conditionalFormatting>
  <conditionalFormatting sqref="I12">
    <cfRule type="expression" dxfId="28" priority="18" stopIfTrue="1">
      <formula>$B11="共通女子"</formula>
    </cfRule>
    <cfRule type="expression" dxfId="27" priority="19" stopIfTrue="1">
      <formula>$B11="共通男子"</formula>
    </cfRule>
    <cfRule type="expression" dxfId="26" priority="20" stopIfTrue="1">
      <formula>$B11="混合"</formula>
    </cfRule>
  </conditionalFormatting>
  <conditionalFormatting sqref="E12 G12">
    <cfRule type="expression" dxfId="25" priority="21" stopIfTrue="1">
      <formula>$B11="男子"</formula>
    </cfRule>
    <cfRule type="expression" dxfId="24" priority="22" stopIfTrue="1">
      <formula>$B11="女子"</formula>
    </cfRule>
    <cfRule type="expression" dxfId="23" priority="23" stopIfTrue="1">
      <formula>$B11="混合"</formula>
    </cfRule>
  </conditionalFormatting>
  <conditionalFormatting sqref="D11:I11">
    <cfRule type="expression" dxfId="22" priority="24" stopIfTrue="1">
      <formula>$B11="男子"</formula>
    </cfRule>
    <cfRule type="expression" dxfId="21" priority="25" stopIfTrue="1">
      <formula>$B11="女子"</formula>
    </cfRule>
    <cfRule type="expression" dxfId="20" priority="26" stopIfTrue="1">
      <formula>$B11="混合"</formula>
    </cfRule>
  </conditionalFormatting>
  <conditionalFormatting sqref="E10 G10 I10">
    <cfRule type="expression" dxfId="19" priority="27" stopIfTrue="1">
      <formula>$B11="男子"</formula>
    </cfRule>
    <cfRule type="expression" dxfId="18" priority="28" stopIfTrue="1">
      <formula>$B11="女子"</formula>
    </cfRule>
    <cfRule type="expression" dxfId="17" priority="29" stopIfTrue="1">
      <formula>$B11="混合"</formula>
    </cfRule>
  </conditionalFormatting>
  <conditionalFormatting sqref="D11">
    <cfRule type="expression" dxfId="16" priority="17" stopIfTrue="1">
      <formula>AND(D11="",E10&gt;0)</formula>
    </cfRule>
  </conditionalFormatting>
  <conditionalFormatting sqref="E11">
    <cfRule type="expression" dxfId="15" priority="16" stopIfTrue="1">
      <formula>AND(E11="",E10&gt;0)</formula>
    </cfRule>
  </conditionalFormatting>
  <conditionalFormatting sqref="F11 H11">
    <cfRule type="expression" dxfId="14" priority="15" stopIfTrue="1">
      <formula>AND(F11="",G10&gt;0)</formula>
    </cfRule>
  </conditionalFormatting>
  <conditionalFormatting sqref="G11">
    <cfRule type="expression" dxfId="13" priority="14" stopIfTrue="1">
      <formula>AND(G11="",G10&gt;0)</formula>
    </cfRule>
  </conditionalFormatting>
  <conditionalFormatting sqref="I11">
    <cfRule type="expression" dxfId="12" priority="13" stopIfTrue="1">
      <formula>AND(I11="",I10&gt;0)</formula>
    </cfRule>
  </conditionalFormatting>
  <conditionalFormatting sqref="D13:G13">
    <cfRule type="expression" dxfId="11" priority="7" stopIfTrue="1">
      <formula>$B11="男子"</formula>
    </cfRule>
    <cfRule type="expression" dxfId="10" priority="8" stopIfTrue="1">
      <formula>$B11="女子"</formula>
    </cfRule>
    <cfRule type="expression" dxfId="9" priority="9" stopIfTrue="1">
      <formula>$B11="混合"</formula>
    </cfRule>
  </conditionalFormatting>
  <conditionalFormatting sqref="H13:I13">
    <cfRule type="expression" dxfId="8" priority="10" stopIfTrue="1">
      <formula>$B11="共通男子"</formula>
    </cfRule>
    <cfRule type="expression" dxfId="7" priority="11" stopIfTrue="1">
      <formula>$B11="共通女子"</formula>
    </cfRule>
    <cfRule type="expression" dxfId="6" priority="12" stopIfTrue="1">
      <formula>$B11="混合"</formula>
    </cfRule>
  </conditionalFormatting>
  <conditionalFormatting sqref="D13">
    <cfRule type="expression" dxfId="5" priority="6" stopIfTrue="1">
      <formula>AND(D13="",E12&gt;0)</formula>
    </cfRule>
  </conditionalFormatting>
  <conditionalFormatting sqref="E13">
    <cfRule type="expression" dxfId="4" priority="5" stopIfTrue="1">
      <formula>AND(E13="",E12&gt;0)</formula>
    </cfRule>
  </conditionalFormatting>
  <conditionalFormatting sqref="F13">
    <cfRule type="expression" dxfId="3" priority="4" stopIfTrue="1">
      <formula>AND(F13="",G12&gt;0)</formula>
    </cfRule>
  </conditionalFormatting>
  <conditionalFormatting sqref="G13">
    <cfRule type="expression" dxfId="2" priority="3" stopIfTrue="1">
      <formula>AND(G13="",G12&gt;0)</formula>
    </cfRule>
  </conditionalFormatting>
  <conditionalFormatting sqref="H13">
    <cfRule type="expression" dxfId="1" priority="2" stopIfTrue="1">
      <formula>AND(H13="",I12&gt;0)</formula>
    </cfRule>
  </conditionalFormatting>
  <conditionalFormatting sqref="I13">
    <cfRule type="expression" dxfId="0" priority="1" stopIfTrue="1">
      <formula>AND(I13="",I12&gt;0)</formula>
    </cfRule>
  </conditionalFormatting>
  <dataValidations count="10">
    <dataValidation imeMode="halfKatakana" showInputMessage="1" showErrorMessage="1" sqref="E16 I16 E51 I51 G51 E53 G53 G16 E18 G18 E56 I56 G56 E58 G58 E61 I61 G61 E63 G63 E66 I66 G66 E68 G68 E36 I36 G36 E38 G38 E41 I41 G41 E43 G43 E46 I46 G46 E48 G48 E21 I21 G21 E23 G23 E26 I26 G26 E28 G28 E31 I31 G31 E33 G33 E11 I11 G11 E13 G13"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C11 C21 C26 C31 C36 C61 C56 C16 C41 C46 C51 C66" xr:uid="{00000000-0002-0000-0200-000002000000}">
      <formula1>$X$11:$Y$11</formula1>
    </dataValidation>
    <dataValidation type="list" allowBlank="1" showInputMessage="1" showErrorMessage="1" sqref="B56 B16 B21 B31 B26 B51 B11 B61 B36 B41 B46 B66" xr:uid="{00000000-0002-0000-0200-000003000000}">
      <formula1>ｸﾗｽ</formula1>
    </dataValidation>
    <dataValidation type="list" allowBlank="1" showInputMessage="1" showErrorMessage="1" sqref="B58 B38 B33 B28 B43 B68 B48 B53 B63" xr:uid="{00000000-0002-0000-0200-000004000000}">
      <formula1>$X$13:$Z$13</formula1>
    </dataValidation>
    <dataValidation imeMode="hiragana" allowBlank="1" showInputMessage="1" showErrorMessage="1" sqref="E15 G15 E17 G17 E65 G65 E67 G67 E20 G20 E22 G22 E25 G25 E27 G27 E30 G30 E32 G32 E35 G35 E37 G37 E40 G40 E42 G42 E45 G45 E47 G47 E50 G50 E52 G52 E55 G55 E57 G57 E60 G60 E62 G62 E10 G10 E12 G12 I15 I65 I20 I25 I30 I35 I40 I45 I50 I55 I60 I10" xr:uid="{00000000-0002-0000-0200-000005000000}"/>
    <dataValidation type="list" imeMode="disabled" allowBlank="1" showInputMessage="1" showErrorMessage="1" sqref="D61 F61 H61 D66 F66 H66 H56 F56 D56 D26 F26 H26 D31 F31 H31 D36 F36 H36 D41 F41 H41 D46 F46 H46 D51 F51 H51" xr:uid="{00000000-0002-0000-0200-000006000000}">
      <formula1>INDIRECT($B26)</formula1>
    </dataValidation>
    <dataValidation type="list" imeMode="disabled" allowBlank="1" showInputMessage="1" showErrorMessage="1" sqref="F63 H63 D58 D68 F68 H68 F58 D63 H58 D28 F28 H28 D33 F33 H33 D38 F38 H38 D43 F43 H43 D48 F48 H48 D53 F53 H53" xr:uid="{00000000-0002-0000-0200-000007000000}">
      <formula1>INDIRECT($B26)</formula1>
    </dataValidation>
    <dataValidation type="list" imeMode="disabled" allowBlank="1" showInputMessage="1" showErrorMessage="1" sqref="D21 H18 H13 H23 F23 D23 H21 F21" xr:uid="{00000000-0002-0000-0200-000008000000}">
      <formula1>$X$12:$Y$12</formula1>
    </dataValidation>
    <dataValidation type="list" imeMode="disabled" allowBlank="1" showInputMessage="1" showErrorMessage="1" sqref="D11 F18 D18 H16 F16 D16 F13 D13 H11 F11" xr:uid="{00000000-0002-0000-0200-000009000000}">
      <formula1>$Y$12:$Z$12</formula1>
    </dataValidation>
  </dataValidations>
  <pageMargins left="0.19685039370078741" right="0.19685039370078741" top="0.39370078740157483" bottom="0.31496062992125984" header="0.31496062992125984" footer="0.47244094488188981"/>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27</vt:i4>
      </vt:variant>
    </vt:vector>
  </HeadingPairs>
  <TitlesOfParts>
    <vt:vector size="30" baseType="lpstr">
      <vt:lpstr>エントリーについての注意と手順</vt:lpstr>
      <vt:lpstr>個人種目申込一覧表</vt:lpstr>
      <vt:lpstr>リレー申込票</vt:lpstr>
      <vt:lpstr>_５年女子</vt:lpstr>
      <vt:lpstr>_５年男子</vt:lpstr>
      <vt:lpstr>_６年女子</vt:lpstr>
      <vt:lpstr>_６年男子</vt:lpstr>
      <vt:lpstr>エントリーについての注意と手順!Print_Area</vt:lpstr>
      <vt:lpstr>リレー申込票!Print_Area</vt:lpstr>
      <vt:lpstr>個人種目申込一覧表!Print_Area</vt:lpstr>
      <vt:lpstr>ｸﾗｽ</vt:lpstr>
      <vt:lpstr>学年</vt:lpstr>
      <vt:lpstr>共通女子</vt:lpstr>
      <vt:lpstr>共通男子</vt:lpstr>
      <vt:lpstr>五年女子</vt:lpstr>
      <vt:lpstr>五年男子</vt:lpstr>
      <vt:lpstr>混合</vt:lpstr>
      <vt:lpstr>女子</vt:lpstr>
      <vt:lpstr>女子_5年</vt:lpstr>
      <vt:lpstr>女子_6年</vt:lpstr>
      <vt:lpstr>女子5年</vt:lpstr>
      <vt:lpstr>女子6年</vt:lpstr>
      <vt:lpstr>性別</vt:lpstr>
      <vt:lpstr>男子</vt:lpstr>
      <vt:lpstr>男子_5年</vt:lpstr>
      <vt:lpstr>男子_6年</vt:lpstr>
      <vt:lpstr>男子5年</vt:lpstr>
      <vt:lpstr>男子6年</vt:lpstr>
      <vt:lpstr>六年女子</vt:lpstr>
      <vt:lpstr>六年男子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2017-11-26T07:13:00Z</cp:lastPrinted>
  <dcterms:created xsi:type="dcterms:W3CDTF">2009-03-04T01:02:54Z</dcterms:created>
  <dcterms:modified xsi:type="dcterms:W3CDTF">2019-03-04T09:49:59Z</dcterms:modified>
</cp:coreProperties>
</file>