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codeName="ThisWorkbook" defaultThemeVersion="124226"/>
  <mc:AlternateContent xmlns:mc="http://schemas.openxmlformats.org/markup-compatibility/2006">
    <mc:Choice Requires="x15">
      <x15ac:absPath xmlns:x15ac="http://schemas.microsoft.com/office/spreadsheetml/2010/11/ac" url="C:\Users\Koichi Aoyama\OneDrive\長野陸上競技協会\安曇野市陸上競技協会\大北・安曇野小学生\2019大北・安曇野小学生\"/>
    </mc:Choice>
  </mc:AlternateContent>
  <xr:revisionPtr revIDLastSave="342" documentId="8_{7D01560E-4B4E-48AB-9C4C-AD5B4CE55335}" xr6:coauthVersionLast="40" xr6:coauthVersionMax="40" xr10:uidLastSave="{1A92B41E-D92C-4707-AC7E-A2C7AA86A3D7}"/>
  <bookViews>
    <workbookView xWindow="-120" yWindow="-120" windowWidth="29040" windowHeight="15840" xr2:uid="{00000000-000D-0000-FFFF-FFFF00000000}"/>
  </bookViews>
  <sheets>
    <sheet name="エントリーについての注意と手順" sheetId="8" r:id="rId1"/>
    <sheet name="個人種目申込一覧表" sheetId="1" r:id="rId2"/>
    <sheet name="リレー申込票" sheetId="2" r:id="rId3"/>
  </sheets>
  <externalReferences>
    <externalReference r:id="rId4"/>
  </externalReferences>
  <definedNames>
    <definedName name="_５年女子">個人種目申込一覧表!$Y$19:$Y$21</definedName>
    <definedName name="_xlnm.Print_Area" localSheetId="0">エントリーについての注意と手順!$A$1:$G$69</definedName>
    <definedName name="_xlnm.Print_Area" localSheetId="2">リレー申込票!$A:$J</definedName>
    <definedName name="_xlnm.Print_Area" localSheetId="1">個人種目申込一覧表!$A:$I</definedName>
    <definedName name="ｸﾗｽ">リレー申込票!$W$6:$X$6</definedName>
    <definedName name="リレークラス">[1]リレー申込票!$T$15:$W$15</definedName>
    <definedName name="学年">個人種目申込一覧表!$W$26:$Y$26</definedName>
    <definedName name="混合">リレー申込票!$Y$7:$Y$8</definedName>
    <definedName name="女子">リレー申込票!$X$7:$X$8</definedName>
    <definedName name="女子_5年">個人種目申込一覧表!$Y$19:$Y$21</definedName>
    <definedName name="女子5年">個人種目申込一覧表!$Y$19</definedName>
    <definedName name="性別">個人種目申込一覧表!$W$18:$X$18</definedName>
    <definedName name="男子">リレー申込票!$W$7:$W$8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14" i="1" l="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AA36" i="2"/>
  <c r="W36" i="2"/>
  <c r="X36" i="2" s="1"/>
  <c r="AA31" i="2"/>
  <c r="W31" i="2"/>
  <c r="X31" i="2" s="1"/>
  <c r="W26" i="2"/>
  <c r="X26" i="2" s="1"/>
  <c r="AA21" i="2"/>
  <c r="W21" i="2"/>
  <c r="X21" i="2" s="1"/>
  <c r="W16" i="2"/>
  <c r="X16" i="2" s="1"/>
  <c r="W11" i="2"/>
  <c r="X11" i="2" s="1"/>
  <c r="V10" i="2"/>
  <c r="C6" i="2"/>
  <c r="Z15" i="1"/>
  <c r="R20" i="2"/>
  <c r="S20" i="2" s="1"/>
  <c r="R15" i="2"/>
  <c r="R35" i="2"/>
  <c r="S35" i="2" s="1"/>
  <c r="R10" i="2"/>
  <c r="S10" i="2" s="1"/>
  <c r="T10" i="2" s="1"/>
  <c r="R65" i="2"/>
  <c r="S65" i="2" s="1"/>
  <c r="O37" i="2"/>
  <c r="M37" i="2"/>
  <c r="K37" i="2"/>
  <c r="O35" i="2"/>
  <c r="M35" i="2"/>
  <c r="K35" i="2"/>
  <c r="O32" i="2"/>
  <c r="M32" i="2"/>
  <c r="K32" i="2"/>
  <c r="O30" i="2"/>
  <c r="M30" i="2"/>
  <c r="K30" i="2"/>
  <c r="O27" i="2"/>
  <c r="M27" i="2"/>
  <c r="K27" i="2"/>
  <c r="O25" i="2"/>
  <c r="M25" i="2"/>
  <c r="K25" i="2"/>
  <c r="O22" i="2"/>
  <c r="M22" i="2"/>
  <c r="K22" i="2"/>
  <c r="O20" i="2"/>
  <c r="M20" i="2"/>
  <c r="K20" i="2"/>
  <c r="O17" i="2"/>
  <c r="M17" i="2"/>
  <c r="K17" i="2"/>
  <c r="O15" i="2"/>
  <c r="M15" i="2"/>
  <c r="K15" i="2"/>
  <c r="O12" i="2"/>
  <c r="M12" i="2"/>
  <c r="K12" i="2"/>
  <c r="O10" i="2"/>
  <c r="M10" i="2"/>
  <c r="K10" i="2"/>
  <c r="G6" i="2"/>
  <c r="B1" i="2"/>
  <c r="R60" i="2"/>
  <c r="S60" i="2"/>
  <c r="R55" i="2"/>
  <c r="S55" i="2" s="1"/>
  <c r="R50" i="2"/>
  <c r="S50" i="2"/>
  <c r="R45" i="2"/>
  <c r="S45" i="2"/>
  <c r="R40" i="2"/>
  <c r="S40" i="2" s="1"/>
  <c r="R30" i="2"/>
  <c r="S30" i="2" s="1"/>
  <c r="R25" i="2"/>
  <c r="S25" i="2" s="1"/>
  <c r="AD113" i="1"/>
  <c r="AC113" i="1"/>
  <c r="AB114" i="1"/>
  <c r="AB113" i="1"/>
  <c r="AD111" i="1"/>
  <c r="AC111" i="1"/>
  <c r="AB112" i="1"/>
  <c r="AB111" i="1"/>
  <c r="AD109" i="1"/>
  <c r="AC109" i="1"/>
  <c r="AB110" i="1"/>
  <c r="AB109" i="1"/>
  <c r="AD107" i="1"/>
  <c r="AC107" i="1"/>
  <c r="AB108" i="1"/>
  <c r="AB107" i="1"/>
  <c r="AD105" i="1"/>
  <c r="AC105" i="1"/>
  <c r="AB106" i="1"/>
  <c r="AB105" i="1"/>
  <c r="AD103" i="1"/>
  <c r="AC103" i="1"/>
  <c r="AB104" i="1"/>
  <c r="AB103" i="1"/>
  <c r="AD101" i="1"/>
  <c r="AC101" i="1"/>
  <c r="AB102" i="1"/>
  <c r="AB101" i="1"/>
  <c r="AD99" i="1"/>
  <c r="AC99" i="1"/>
  <c r="AB100" i="1"/>
  <c r="AB99" i="1"/>
  <c r="AD97" i="1"/>
  <c r="AC97" i="1"/>
  <c r="AB98" i="1"/>
  <c r="AB97" i="1"/>
  <c r="AD95" i="1"/>
  <c r="AC95" i="1"/>
  <c r="AB96" i="1"/>
  <c r="AB95" i="1"/>
  <c r="AD93" i="1"/>
  <c r="AC93" i="1"/>
  <c r="AB94" i="1"/>
  <c r="AB93" i="1"/>
  <c r="AD91" i="1"/>
  <c r="AC91" i="1"/>
  <c r="AB92" i="1"/>
  <c r="AB91" i="1"/>
  <c r="AD89" i="1"/>
  <c r="AC89" i="1"/>
  <c r="AB90" i="1"/>
  <c r="AB89" i="1"/>
  <c r="AD87" i="1"/>
  <c r="AC87" i="1"/>
  <c r="AB88" i="1"/>
  <c r="AB87" i="1"/>
  <c r="AD85" i="1"/>
  <c r="AC85" i="1"/>
  <c r="AB86" i="1"/>
  <c r="AB85" i="1"/>
  <c r="AD83" i="1"/>
  <c r="AC83" i="1"/>
  <c r="AB84" i="1"/>
  <c r="AB83" i="1"/>
  <c r="AD81" i="1"/>
  <c r="AC81" i="1"/>
  <c r="AB82" i="1"/>
  <c r="AB81" i="1"/>
  <c r="AD79" i="1"/>
  <c r="AC79" i="1"/>
  <c r="AB80" i="1"/>
  <c r="AB79" i="1"/>
  <c r="AD77" i="1"/>
  <c r="AC77" i="1"/>
  <c r="AB78" i="1"/>
  <c r="AB77" i="1"/>
  <c r="AD75" i="1"/>
  <c r="AC75" i="1"/>
  <c r="AB76" i="1"/>
  <c r="AB75" i="1"/>
  <c r="AD73" i="1"/>
  <c r="AC73" i="1"/>
  <c r="AB74" i="1"/>
  <c r="AB73" i="1"/>
  <c r="AD71" i="1"/>
  <c r="AC71" i="1"/>
  <c r="AB72" i="1"/>
  <c r="AB71" i="1"/>
  <c r="AD69" i="1"/>
  <c r="AC69" i="1"/>
  <c r="AB70" i="1"/>
  <c r="AB69" i="1"/>
  <c r="AD67" i="1"/>
  <c r="AC67" i="1"/>
  <c r="AB68" i="1"/>
  <c r="AB67" i="1"/>
  <c r="AD65" i="1"/>
  <c r="AC65" i="1"/>
  <c r="AB66" i="1"/>
  <c r="AB65" i="1"/>
  <c r="AD63" i="1"/>
  <c r="AC63" i="1"/>
  <c r="AB64" i="1"/>
  <c r="AB63" i="1"/>
  <c r="AD61" i="1"/>
  <c r="AC61" i="1"/>
  <c r="AB62" i="1"/>
  <c r="AB61" i="1"/>
  <c r="AD59" i="1"/>
  <c r="AC60" i="1" s="1"/>
  <c r="AC59" i="1"/>
  <c r="AB60" i="1"/>
  <c r="AB59" i="1"/>
  <c r="AD57" i="1"/>
  <c r="AC57" i="1"/>
  <c r="AB58" i="1"/>
  <c r="AB57" i="1"/>
  <c r="AD55" i="1"/>
  <c r="AC55" i="1"/>
  <c r="AB56" i="1"/>
  <c r="AB55" i="1"/>
  <c r="AD53" i="1"/>
  <c r="AC53" i="1"/>
  <c r="AB54" i="1"/>
  <c r="AB53" i="1"/>
  <c r="AD51" i="1"/>
  <c r="AC52" i="1" s="1"/>
  <c r="AC51" i="1"/>
  <c r="AB52" i="1"/>
  <c r="AB51" i="1"/>
  <c r="AD49" i="1"/>
  <c r="AC49" i="1"/>
  <c r="AB50" i="1"/>
  <c r="AB49" i="1"/>
  <c r="AD47" i="1"/>
  <c r="AC47" i="1"/>
  <c r="AB48" i="1"/>
  <c r="AB47" i="1"/>
  <c r="AD45" i="1"/>
  <c r="AC45" i="1"/>
  <c r="AB46" i="1"/>
  <c r="AB45" i="1"/>
  <c r="AD43" i="1"/>
  <c r="AC43" i="1"/>
  <c r="AB44" i="1"/>
  <c r="AB43" i="1"/>
  <c r="AD41" i="1"/>
  <c r="AC41" i="1"/>
  <c r="AB42" i="1"/>
  <c r="AB41" i="1"/>
  <c r="AD39" i="1"/>
  <c r="AC39" i="1"/>
  <c r="AB40" i="1"/>
  <c r="AB39" i="1"/>
  <c r="AD37" i="1"/>
  <c r="AC37" i="1"/>
  <c r="AB38" i="1"/>
  <c r="AB37" i="1"/>
  <c r="AD35" i="1"/>
  <c r="AC36" i="1" s="1"/>
  <c r="AC35" i="1"/>
  <c r="AB36" i="1"/>
  <c r="AB35" i="1"/>
  <c r="AD33" i="1"/>
  <c r="AC33" i="1"/>
  <c r="AB34" i="1"/>
  <c r="AB33" i="1"/>
  <c r="AD31" i="1"/>
  <c r="AC31" i="1"/>
  <c r="AB32" i="1"/>
  <c r="AB31" i="1"/>
  <c r="AD29" i="1"/>
  <c r="AC29" i="1"/>
  <c r="AB30" i="1"/>
  <c r="AB29" i="1"/>
  <c r="AD27" i="1"/>
  <c r="AC27" i="1"/>
  <c r="AB28" i="1"/>
  <c r="AB27" i="1"/>
  <c r="AD25" i="1"/>
  <c r="AC25" i="1"/>
  <c r="AB26" i="1"/>
  <c r="AB25" i="1"/>
  <c r="AD23" i="1"/>
  <c r="AC23" i="1"/>
  <c r="AB24" i="1"/>
  <c r="AB23" i="1"/>
  <c r="AD21" i="1"/>
  <c r="AC21" i="1"/>
  <c r="AB22" i="1"/>
  <c r="AB21" i="1"/>
  <c r="AD19" i="1"/>
  <c r="AC19" i="1"/>
  <c r="AB20" i="1"/>
  <c r="AB19" i="1"/>
  <c r="AD17" i="1"/>
  <c r="AC17" i="1"/>
  <c r="AB18" i="1"/>
  <c r="AB17" i="1"/>
  <c r="AC15" i="1"/>
  <c r="AD15" i="1"/>
  <c r="AB16" i="1"/>
  <c r="AB15" i="1"/>
  <c r="Z113" i="1"/>
  <c r="Z111" i="1"/>
  <c r="Z109" i="1"/>
  <c r="Z107" i="1"/>
  <c r="Z105" i="1"/>
  <c r="Z103" i="1"/>
  <c r="Z101" i="1"/>
  <c r="Z99" i="1"/>
  <c r="Z97" i="1"/>
  <c r="Z95" i="1"/>
  <c r="Z93" i="1"/>
  <c r="Z91" i="1"/>
  <c r="Z89" i="1"/>
  <c r="Z87" i="1"/>
  <c r="Z85" i="1"/>
  <c r="Z83" i="1"/>
  <c r="Z81" i="1"/>
  <c r="Z79" i="1"/>
  <c r="Z77" i="1"/>
  <c r="Z75" i="1"/>
  <c r="Z73" i="1"/>
  <c r="Z71" i="1"/>
  <c r="Z69" i="1"/>
  <c r="Z67" i="1"/>
  <c r="Z65" i="1"/>
  <c r="Z63" i="1"/>
  <c r="Z61" i="1"/>
  <c r="Z59" i="1"/>
  <c r="Z57" i="1"/>
  <c r="Z55" i="1"/>
  <c r="Z53" i="1"/>
  <c r="Z51" i="1"/>
  <c r="Z49" i="1"/>
  <c r="Z47" i="1"/>
  <c r="Z45" i="1"/>
  <c r="Z43" i="1"/>
  <c r="Z41" i="1"/>
  <c r="Z39" i="1"/>
  <c r="Z37" i="1"/>
  <c r="Z35" i="1"/>
  <c r="Z33" i="1"/>
  <c r="Z31" i="1"/>
  <c r="Z29" i="1"/>
  <c r="Z27" i="1"/>
  <c r="Z25" i="1"/>
  <c r="Z23" i="1"/>
  <c r="Z21" i="1"/>
  <c r="Z19" i="1"/>
  <c r="Z17" i="1"/>
  <c r="A16" i="1"/>
  <c r="V65" i="2"/>
  <c r="V60" i="2"/>
  <c r="V55" i="2"/>
  <c r="A96" i="1"/>
  <c r="A76" i="1"/>
  <c r="A56" i="1"/>
  <c r="A36" i="1"/>
  <c r="A95" i="1"/>
  <c r="A75" i="1"/>
  <c r="A55" i="1"/>
  <c r="A35" i="1"/>
  <c r="A15" i="1"/>
  <c r="V50" i="2"/>
  <c r="V45" i="2"/>
  <c r="V40" i="2"/>
  <c r="V35" i="2"/>
  <c r="V30" i="2"/>
  <c r="V25" i="2"/>
  <c r="V20" i="2"/>
  <c r="V15" i="2"/>
  <c r="AA16" i="2"/>
  <c r="AC92" i="1"/>
  <c r="AC104" i="1"/>
  <c r="AC102" i="1"/>
  <c r="AC106" i="1"/>
  <c r="AC96" i="1"/>
  <c r="AC100" i="1"/>
  <c r="AC112" i="1"/>
  <c r="AC56" i="1"/>
  <c r="M11" i="1"/>
  <c r="G7" i="1"/>
  <c r="E6" i="2" l="1"/>
  <c r="I6" i="2" s="1"/>
  <c r="H9" i="1" s="1"/>
  <c r="T60" i="2"/>
  <c r="Y36" i="2"/>
  <c r="Z36" i="2" s="1"/>
  <c r="K38" i="2" s="1"/>
  <c r="T50" i="2"/>
  <c r="S15" i="2"/>
  <c r="T15" i="2" s="1"/>
  <c r="Y21" i="2"/>
  <c r="Z21" i="2" s="1"/>
  <c r="K23" i="2" s="1"/>
  <c r="Y26" i="2"/>
  <c r="Z26" i="2" s="1"/>
  <c r="T55" i="2"/>
  <c r="T20" i="2"/>
  <c r="T25" i="2"/>
  <c r="T30" i="2"/>
  <c r="T65" i="2"/>
  <c r="T40" i="2"/>
  <c r="T45" i="2"/>
  <c r="T35" i="2"/>
  <c r="AC22" i="1"/>
  <c r="AD58" i="1"/>
  <c r="AD66" i="1"/>
  <c r="AD70" i="1"/>
  <c r="AD74" i="1"/>
  <c r="AD78" i="1"/>
  <c r="AD82" i="1"/>
  <c r="AD86" i="1"/>
  <c r="AD94" i="1"/>
  <c r="AD98" i="1"/>
  <c r="AD102" i="1"/>
  <c r="AD110" i="1"/>
  <c r="AD114" i="1"/>
  <c r="AD32" i="1"/>
  <c r="AD48" i="1"/>
  <c r="AD52" i="1"/>
  <c r="AD56" i="1"/>
  <c r="AD60" i="1"/>
  <c r="AD80" i="1"/>
  <c r="AD92" i="1"/>
  <c r="AD96" i="1"/>
  <c r="AD100" i="1"/>
  <c r="AD108" i="1"/>
  <c r="AD112" i="1"/>
  <c r="AD36" i="1"/>
  <c r="AD40" i="1"/>
  <c r="AC70" i="1"/>
  <c r="AC74" i="1"/>
  <c r="AC82" i="1"/>
  <c r="AC86" i="1"/>
  <c r="AC94" i="1"/>
  <c r="AC110" i="1"/>
  <c r="AD18" i="1"/>
  <c r="AD26" i="1"/>
  <c r="AC34" i="1"/>
  <c r="AD38" i="1"/>
  <c r="AC42" i="1"/>
  <c r="AC46" i="1"/>
  <c r="AC50" i="1"/>
  <c r="AD54" i="1"/>
  <c r="AC62" i="1"/>
  <c r="AD16" i="1"/>
  <c r="AC16" i="1"/>
  <c r="AC38" i="1"/>
  <c r="AC114" i="1"/>
  <c r="AC18" i="1"/>
  <c r="AC26" i="1"/>
  <c r="AC24" i="1"/>
  <c r="AC32" i="1"/>
  <c r="AC48" i="1"/>
  <c r="AC90" i="1"/>
  <c r="AD24" i="1"/>
  <c r="AD42" i="1"/>
  <c r="B9" i="1"/>
  <c r="G9" i="1" s="1"/>
  <c r="AC108" i="1"/>
  <c r="AC54" i="1"/>
  <c r="AD64" i="1"/>
  <c r="AC68" i="1"/>
  <c r="AC72" i="1"/>
  <c r="AD76" i="1"/>
  <c r="AC80" i="1"/>
  <c r="AD84" i="1"/>
  <c r="AD88" i="1"/>
  <c r="AD22" i="1"/>
  <c r="AD34" i="1"/>
  <c r="AD46" i="1"/>
  <c r="AD104" i="1"/>
  <c r="AC76" i="1"/>
  <c r="AD68" i="1"/>
  <c r="AC88" i="1"/>
  <c r="AD90" i="1"/>
  <c r="AC98" i="1"/>
  <c r="AD106" i="1"/>
  <c r="AD72" i="1"/>
  <c r="AC20" i="1"/>
  <c r="AC28" i="1"/>
  <c r="AC58" i="1"/>
  <c r="AD44" i="1"/>
  <c r="AD62" i="1"/>
  <c r="AC66" i="1"/>
  <c r="AC78" i="1"/>
  <c r="AC44" i="1"/>
  <c r="AD30" i="1"/>
  <c r="AC64" i="1"/>
  <c r="AC84" i="1"/>
  <c r="C9" i="1"/>
  <c r="Y16" i="2"/>
  <c r="Z16" i="2" s="1"/>
  <c r="K18" i="2" s="1"/>
  <c r="Y31" i="2"/>
  <c r="Z31" i="2" s="1"/>
  <c r="K33" i="2" s="1"/>
  <c r="AC30" i="1"/>
  <c r="AD20" i="1"/>
  <c r="AD28" i="1"/>
  <c r="AC40" i="1"/>
  <c r="AD50" i="1"/>
  <c r="AA26" i="2" l="1"/>
  <c r="K28" i="2" s="1"/>
  <c r="I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Kouichi Aoyama</author>
  </authors>
  <commentList>
    <comment ref="H4" authorId="0" shapeId="0" xr:uid="{00000000-0006-0000-0100-000001000000}">
      <text>
        <r>
          <rPr>
            <b/>
            <sz val="14"/>
            <color indexed="81"/>
            <rFont val="ＭＳ Ｐゴシック"/>
            <family val="3"/>
            <charset val="128"/>
          </rPr>
          <t>「ｼｮｳ」は入れないでください</t>
        </r>
      </text>
    </comment>
  </commentList>
</comments>
</file>

<file path=xl/sharedStrings.xml><?xml version="1.0" encoding="utf-8"?>
<sst xmlns="http://schemas.openxmlformats.org/spreadsheetml/2006/main" count="234" uniqueCount="150">
  <si>
    <t>申　込
責任者</t>
    <rPh sb="0" eb="1">
      <t>サル</t>
    </rPh>
    <rPh sb="2" eb="3">
      <t>コミ</t>
    </rPh>
    <rPh sb="4" eb="7">
      <t>セキニンシャ</t>
    </rPh>
    <phoneticPr fontId="2"/>
  </si>
  <si>
    <t>氏名</t>
    <rPh sb="0" eb="2">
      <t>シメイ</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</si>
  <si>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</si>
  <si>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</si>
  <si>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</si>
  <si>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</si>
  <si>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走高跳</t>
    <rPh sb="0" eb="1">
      <t>ハシ</t>
    </rPh>
    <rPh sb="1" eb="3">
      <t>タカト</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</si>
  <si>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</si>
  <si>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</si>
  <si>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</si>
  <si>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一般</t>
    <rPh sb="0" eb="2">
      <t>イッパン</t>
    </rPh>
    <phoneticPr fontId="1"/>
  </si>
  <si>
    <t>大学</t>
    <rPh sb="0" eb="2">
      <t>ダイガク</t>
    </rPh>
    <phoneticPr fontId="1"/>
  </si>
  <si>
    <t>高校</t>
    <rPh sb="0" eb="2">
      <t>コウコウ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</si>
  <si>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</si>
  <si>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</si>
  <si>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</si>
  <si>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100m</t>
    <phoneticPr fontId="2"/>
  </si>
  <si>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</si>
  <si>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</si>
  <si>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</si>
  <si>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</si>
  <si>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</si>
  <si>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</si>
  <si>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</si>
  <si>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</si>
  <si>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4×100mR</t>
    <phoneticPr fontId="1"/>
  </si>
  <si>
    <t>(A)</t>
    <phoneticPr fontId="1"/>
  </si>
  <si>
    <t>(B)</t>
    <phoneticPr fontId="1"/>
  </si>
  <si>
    <t>(D)</t>
    <phoneticPr fontId="1"/>
  </si>
  <si>
    <t>(E)</t>
    <phoneticPr fontId="1"/>
  </si>
  <si>
    <t>(F)</t>
    <phoneticPr fontId="1"/>
  </si>
  <si>
    <t>(G)</t>
    <phoneticPr fontId="1"/>
  </si>
  <si>
    <t>長野　陸子</t>
    <rPh sb="0" eb="2">
      <t>ナガノ</t>
    </rPh>
    <rPh sb="3" eb="4">
      <t>リク</t>
    </rPh>
    <rPh sb="4" eb="5">
      <t>コ</t>
    </rPh>
    <phoneticPr fontId="2"/>
  </si>
  <si>
    <t>ﾅｶﾞﾉ　ﾘｸｺ</t>
    <phoneticPr fontId="2"/>
  </si>
  <si>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</si>
  <si>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</si>
  <si>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</si>
  <si>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</si>
  <si>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</si>
  <si>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</si>
  <si>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</si>
  <si>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</si>
  <si>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</si>
  <si>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</si>
  <si>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</si>
  <si>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</si>
  <si>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</si>
  <si>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</si>
  <si>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</si>
  <si>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</si>
  <si>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</si>
  <si>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</si>
  <si>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</si>
  <si>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</si>
  <si>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</si>
  <si>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</si>
  <si>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住所/備考</t>
    <rPh sb="0" eb="2">
      <t>ジュウショ</t>
    </rPh>
    <rPh sb="3" eb="5">
      <t>ビコウ</t>
    </rPh>
    <phoneticPr fontId="2"/>
  </si>
  <si>
    <t>1000m</t>
    <phoneticPr fontId="2"/>
  </si>
  <si>
    <t>走幅跳</t>
    <rPh sb="0" eb="1">
      <t>ハシ</t>
    </rPh>
    <rPh sb="1" eb="3">
      <t>ハバト</t>
    </rPh>
    <phoneticPr fontId="2"/>
  </si>
  <si>
    <t>参加料/人</t>
    <rPh sb="0" eb="2">
      <t>サンカ</t>
    </rPh>
    <rPh sb="2" eb="3">
      <t>リョウ</t>
    </rPh>
    <rPh sb="4" eb="5">
      <t>ニン</t>
    </rPh>
    <phoneticPr fontId="1"/>
  </si>
  <si>
    <t>参加人数</t>
    <rPh sb="0" eb="2">
      <t>サンカ</t>
    </rPh>
    <rPh sb="2" eb="4">
      <t>ニンズウ</t>
    </rPh>
    <phoneticPr fontId="1"/>
  </si>
  <si>
    <t>1000m</t>
    <phoneticPr fontId="1"/>
  </si>
  <si>
    <t>入力例</t>
    <rPh sb="0" eb="2">
      <t>ニュウリョク</t>
    </rPh>
    <rPh sb="2" eb="3">
      <t>レイ</t>
    </rPh>
    <phoneticPr fontId="2"/>
  </si>
  <si>
    <t>1000m</t>
  </si>
  <si>
    <t>4×100mR</t>
    <phoneticPr fontId="1"/>
  </si>
  <si>
    <t>エラーファイルは再エントリーをしていただきます。</t>
    <rPh sb="8" eb="9">
      <t>サイ</t>
    </rPh>
    <phoneticPr fontId="1"/>
  </si>
  <si>
    <t>　　間違えて他の大会を選択し送信するとエントリーファイルが届きません。</t>
    <rPh sb="2" eb="4">
      <t>マチガ</t>
    </rPh>
    <rPh sb="6" eb="7">
      <t>タ</t>
    </rPh>
    <rPh sb="8" eb="10">
      <t>タイカイ</t>
    </rPh>
    <rPh sb="11" eb="13">
      <t>センタク</t>
    </rPh>
    <rPh sb="14" eb="16">
      <t>ソウシン</t>
    </rPh>
    <rPh sb="29" eb="30">
      <t>トド</t>
    </rPh>
    <phoneticPr fontId="1"/>
  </si>
  <si>
    <t>⑨受付完了の自動返信メールを受信し、内容を確認してください。</t>
    <rPh sb="18" eb="20">
      <t>ナイヨウ</t>
    </rPh>
    <rPh sb="21" eb="23">
      <t>カクニン</t>
    </rPh>
    <phoneticPr fontId="1"/>
  </si>
  <si>
    <t>緊急連絡先
電話番号</t>
    <rPh sb="0" eb="2">
      <t>キンキュウ</t>
    </rPh>
    <rPh sb="2" eb="5">
      <t>レンラクサキ</t>
    </rPh>
    <rPh sb="6" eb="8">
      <t>デンワ</t>
    </rPh>
    <rPh sb="8" eb="10">
      <t>バンゴウ</t>
    </rPh>
    <phoneticPr fontId="2"/>
  </si>
  <si>
    <t>　トラック種目は1/100秒までとし、手動で12秒6の場合でも、1260と入力してください。</t>
    <rPh sb="19" eb="21">
      <t>シュドウ</t>
    </rPh>
    <rPh sb="24" eb="25">
      <t>ビョウ</t>
    </rPh>
    <rPh sb="27" eb="29">
      <t>バアイ</t>
    </rPh>
    <rPh sb="37" eb="39">
      <t>ニュウリョク</t>
    </rPh>
    <phoneticPr fontId="1"/>
  </si>
  <si>
    <t>-</t>
    <phoneticPr fontId="1"/>
  </si>
  <si>
    <t>学年</t>
    <rPh sb="0" eb="2">
      <t>ガクネン</t>
    </rPh>
    <phoneticPr fontId="1"/>
  </si>
  <si>
    <t>ﾌﾘｶﾞﾅ(半角ｶﾅ)</t>
    <rPh sb="6" eb="8">
      <t>ハンカク</t>
    </rPh>
    <phoneticPr fontId="2"/>
  </si>
  <si>
    <r>
      <t xml:space="preserve">ﾅﾝﾊﾞｰｶｰﾄﾞ
</t>
    </r>
    <r>
      <rPr>
        <sz val="9"/>
        <color indexed="8"/>
        <rFont val="Meiryo UI"/>
        <family val="3"/>
        <charset val="128"/>
      </rPr>
      <t>（入力不要）</t>
    </r>
    <rPh sb="11" eb="13">
      <t>ニュウリョク</t>
    </rPh>
    <rPh sb="13" eb="15">
      <t>フヨウ</t>
    </rPh>
    <phoneticPr fontId="2"/>
  </si>
  <si>
    <t>【エントリーについての注意と手順】</t>
    <rPh sb="11" eb="13">
      <t>チュウイ</t>
    </rPh>
    <rPh sb="14" eb="16">
      <t>テジュン</t>
    </rPh>
    <phoneticPr fontId="1"/>
  </si>
  <si>
    <t>エラーはプログラムから漏れる可能性があります。</t>
    <phoneticPr fontId="1"/>
  </si>
  <si>
    <t>１．エントリーと参加料納付について</t>
    <rPh sb="8" eb="11">
      <t>サンカリョウ</t>
    </rPh>
    <rPh sb="11" eb="13">
      <t>ノウフ</t>
    </rPh>
    <phoneticPr fontId="1"/>
  </si>
  <si>
    <t>２．エントリーファイル入力の手順について</t>
    <rPh sb="11" eb="13">
      <t>ニュウリョク</t>
    </rPh>
    <rPh sb="14" eb="16">
      <t>テジュン</t>
    </rPh>
    <phoneticPr fontId="1"/>
  </si>
  <si>
    <t>必ず下記の手順に沿ってエントリーファイルの入力を行ってください。</t>
    <rPh sb="0" eb="1">
      <t>カナラ</t>
    </rPh>
    <rPh sb="2" eb="4">
      <t>カキ</t>
    </rPh>
    <rPh sb="5" eb="7">
      <t>テジュン</t>
    </rPh>
    <rPh sb="8" eb="9">
      <t>ソ</t>
    </rPh>
    <rPh sb="21" eb="23">
      <t>ニュウリョク</t>
    </rPh>
    <rPh sb="24" eb="25">
      <t>オコナ</t>
    </rPh>
    <phoneticPr fontId="1"/>
  </si>
  <si>
    <t>①黄色のセルは入力（選択）必須事項です。必ず入力してください。</t>
    <rPh sb="1" eb="3">
      <t>キイロ</t>
    </rPh>
    <rPh sb="2" eb="3">
      <t>イロ</t>
    </rPh>
    <rPh sb="7" eb="9">
      <t>ニュウリョク</t>
    </rPh>
    <rPh sb="10" eb="12">
      <t>センタク</t>
    </rPh>
    <rPh sb="13" eb="15">
      <t>ヒッス</t>
    </rPh>
    <rPh sb="15" eb="17">
      <t>ジコウ</t>
    </rPh>
    <rPh sb="20" eb="21">
      <t>カナラ</t>
    </rPh>
    <rPh sb="22" eb="24">
      <t>ニュウリョク</t>
    </rPh>
    <phoneticPr fontId="1"/>
  </si>
  <si>
    <t>②入力開始後、赤くなるセルは入力が済んでいません。</t>
    <rPh sb="1" eb="3">
      <t>ニュウリョク</t>
    </rPh>
    <rPh sb="3" eb="6">
      <t>カイシゴ</t>
    </rPh>
    <rPh sb="7" eb="8">
      <t>アカ</t>
    </rPh>
    <rPh sb="14" eb="16">
      <t>ニュウリョク</t>
    </rPh>
    <rPh sb="17" eb="18">
      <t>ス</t>
    </rPh>
    <phoneticPr fontId="1"/>
  </si>
  <si>
    <t>③入力した内容がプログラム、記録、賞状等にそのまま反映されます。</t>
    <rPh sb="1" eb="3">
      <t>ニュウリョク</t>
    </rPh>
    <rPh sb="5" eb="7">
      <t>ナイヨウ</t>
    </rPh>
    <rPh sb="14" eb="16">
      <t>キロク</t>
    </rPh>
    <rPh sb="17" eb="19">
      <t>ショウジョウ</t>
    </rPh>
    <rPh sb="19" eb="20">
      <t>トウ</t>
    </rPh>
    <rPh sb="25" eb="27">
      <t>ハンエイ</t>
    </rPh>
    <phoneticPr fontId="1"/>
  </si>
  <si>
    <t>④シート・セルの削除・挿入などはしないでください。</t>
    <rPh sb="8" eb="10">
      <t>サクジョ</t>
    </rPh>
    <rPh sb="11" eb="13">
      <t>ソウニュウ</t>
    </rPh>
    <phoneticPr fontId="1"/>
  </si>
  <si>
    <t>（１）エントリーファイル名の変更</t>
    <rPh sb="12" eb="13">
      <t>メイ</t>
    </rPh>
    <rPh sb="14" eb="16">
      <t>ヘンコウ</t>
    </rPh>
    <phoneticPr fontId="1"/>
  </si>
  <si>
    <t>（２）個人種目申込一覧表</t>
    <rPh sb="3" eb="5">
      <t>コジン</t>
    </rPh>
    <rPh sb="5" eb="7">
      <t>シュモク</t>
    </rPh>
    <rPh sb="7" eb="9">
      <t>モウシコミ</t>
    </rPh>
    <rPh sb="9" eb="11">
      <t>イチラン</t>
    </rPh>
    <rPh sb="11" eb="12">
      <t>ヒョウ</t>
    </rPh>
    <phoneticPr fontId="1"/>
  </si>
  <si>
    <t>　絶対に、他のデータからの貼付けはしないで下さい。</t>
    <rPh sb="1" eb="3">
      <t>ゼッタイ</t>
    </rPh>
    <rPh sb="5" eb="6">
      <t>タ</t>
    </rPh>
    <rPh sb="13" eb="14">
      <t>ハ</t>
    </rPh>
    <rPh sb="14" eb="15">
      <t>ツ</t>
    </rPh>
    <rPh sb="21" eb="22">
      <t>クダ</t>
    </rPh>
    <phoneticPr fontId="1"/>
  </si>
  <si>
    <t>　絶対に、他のデータからの貼付けはしないで下さい。種目間違いが多発しています。</t>
    <rPh sb="1" eb="3">
      <t>ゼッタイ</t>
    </rPh>
    <rPh sb="5" eb="6">
      <t>タ</t>
    </rPh>
    <rPh sb="13" eb="14">
      <t>ハ</t>
    </rPh>
    <rPh sb="14" eb="15">
      <t>ツ</t>
    </rPh>
    <rPh sb="21" eb="22">
      <t>クダ</t>
    </rPh>
    <rPh sb="25" eb="27">
      <t>シュモク</t>
    </rPh>
    <rPh sb="27" eb="29">
      <t>マチガ</t>
    </rPh>
    <rPh sb="31" eb="33">
      <t>タハツ</t>
    </rPh>
    <phoneticPr fontId="1"/>
  </si>
  <si>
    <t>　数字のみとし単位（秒、ｍ、：、.、など）は入れないで下さい。</t>
    <rPh sb="1" eb="3">
      <t>スウジ</t>
    </rPh>
    <rPh sb="10" eb="11">
      <t>ビョウ</t>
    </rPh>
    <phoneticPr fontId="1"/>
  </si>
  <si>
    <t>（３）リレー申込票</t>
    <rPh sb="6" eb="8">
      <t>モウシコミ</t>
    </rPh>
    <rPh sb="8" eb="9">
      <t>ヒョウ</t>
    </rPh>
    <phoneticPr fontId="1"/>
  </si>
  <si>
    <t>　数字のみとし単位は入れないで下さい。</t>
    <rPh sb="1" eb="3">
      <t>スウジ</t>
    </rPh>
    <phoneticPr fontId="1"/>
  </si>
  <si>
    <t>　左上から入力してください。左上が空欄の場合はエントリーから漏れます。</t>
    <phoneticPr fontId="1"/>
  </si>
  <si>
    <t>３．エントリーセンターからのエントリーファイル送信方法</t>
    <rPh sb="23" eb="25">
      <t>ソウシン</t>
    </rPh>
    <rPh sb="25" eb="27">
      <t>ホウホウ</t>
    </rPh>
    <phoneticPr fontId="1"/>
  </si>
  <si>
    <t>⑤コメント</t>
    <phoneticPr fontId="1"/>
  </si>
  <si>
    <t>②「申込責任者氏名・住所・緊急連絡先の電話番号」を入力して下さい。</t>
    <rPh sb="2" eb="4">
      <t>モウシコミ</t>
    </rPh>
    <rPh sb="4" eb="7">
      <t>セキニンシャ</t>
    </rPh>
    <rPh sb="7" eb="9">
      <t>シメイ</t>
    </rPh>
    <rPh sb="10" eb="12">
      <t>ジュウショ</t>
    </rPh>
    <rPh sb="13" eb="18">
      <t>キンキュウレンラクサキ</t>
    </rPh>
    <rPh sb="19" eb="21">
      <t>デンワ</t>
    </rPh>
    <rPh sb="21" eb="23">
      <t>バンゴウ</t>
    </rPh>
    <rPh sb="25" eb="27">
      <t>ニュウリョク</t>
    </rPh>
    <rPh sb="29" eb="30">
      <t>クダ</t>
    </rPh>
    <phoneticPr fontId="1"/>
  </si>
  <si>
    <t>③「性別/ｸﾗｽ」をプルダウンから選択して下さい。</t>
    <rPh sb="2" eb="4">
      <t>セイベツ</t>
    </rPh>
    <rPh sb="17" eb="19">
      <t>センタク</t>
    </rPh>
    <rPh sb="21" eb="22">
      <t>クダ</t>
    </rPh>
    <phoneticPr fontId="1"/>
  </si>
  <si>
    <t>④「氏名とﾌﾘｶﾞﾅ」を入力をして下さい。</t>
    <rPh sb="2" eb="4">
      <t>シメイ</t>
    </rPh>
    <rPh sb="12" eb="14">
      <t>ニュウリョク</t>
    </rPh>
    <rPh sb="17" eb="18">
      <t>クダ</t>
    </rPh>
    <phoneticPr fontId="1"/>
  </si>
  <si>
    <t>⑤「学年」をプルダウンから選択して下さい。</t>
    <rPh sb="2" eb="4">
      <t>ガクネン</t>
    </rPh>
    <rPh sb="13" eb="15">
      <t>センタク</t>
    </rPh>
    <rPh sb="17" eb="18">
      <t>クダ</t>
    </rPh>
    <phoneticPr fontId="1"/>
  </si>
  <si>
    <t>⑥「種目」をプルダウンから選択して下さい。</t>
    <rPh sb="2" eb="4">
      <t>シュモク</t>
    </rPh>
    <rPh sb="13" eb="15">
      <t>センタク</t>
    </rPh>
    <rPh sb="17" eb="18">
      <t>クダ</t>
    </rPh>
    <phoneticPr fontId="1"/>
  </si>
  <si>
    <t>⑦「参考記録」に自己記録又は目標記録を入力して下さい。</t>
    <rPh sb="2" eb="4">
      <t>サンコウ</t>
    </rPh>
    <rPh sb="4" eb="6">
      <t>キロク</t>
    </rPh>
    <rPh sb="8" eb="10">
      <t>ジコ</t>
    </rPh>
    <rPh sb="10" eb="12">
      <t>キロク</t>
    </rPh>
    <rPh sb="12" eb="13">
      <t>マタ</t>
    </rPh>
    <rPh sb="14" eb="16">
      <t>モクヒョウ</t>
    </rPh>
    <rPh sb="16" eb="18">
      <t>キロク</t>
    </rPh>
    <rPh sb="19" eb="21">
      <t>ニュウリョク</t>
    </rPh>
    <rPh sb="23" eb="24">
      <t>クダ</t>
    </rPh>
    <phoneticPr fontId="1"/>
  </si>
  <si>
    <t>②「参考記録」にチーム記録又は目標記録を入力して下さい。</t>
    <rPh sb="2" eb="4">
      <t>サンコウ</t>
    </rPh>
    <rPh sb="4" eb="6">
      <t>キロク</t>
    </rPh>
    <rPh sb="11" eb="13">
      <t>キロク</t>
    </rPh>
    <rPh sb="13" eb="14">
      <t>マタ</t>
    </rPh>
    <rPh sb="15" eb="17">
      <t>モクヒョウ</t>
    </rPh>
    <rPh sb="17" eb="19">
      <t>キロク</t>
    </rPh>
    <rPh sb="20" eb="22">
      <t>ニュウリョク</t>
    </rPh>
    <rPh sb="24" eb="25">
      <t>クダ</t>
    </rPh>
    <phoneticPr fontId="1"/>
  </si>
  <si>
    <t>「小」「小学校」「ｼｮｳ」「ｼｮｳｶﾞｯｺｳ」は入力しないで下さい。</t>
    <rPh sb="1" eb="2">
      <t>ショウ</t>
    </rPh>
    <rPh sb="4" eb="7">
      <t>ショウガッコウ</t>
    </rPh>
    <rPh sb="24" eb="26">
      <t>ニュウリョク</t>
    </rPh>
    <rPh sb="30" eb="31">
      <t>クダ</t>
    </rPh>
    <phoneticPr fontId="19"/>
  </si>
  <si>
    <t>⑧セルが”赤色”になっているところが無いか（未入力）確認してください。</t>
    <rPh sb="5" eb="7">
      <t>アカイロ</t>
    </rPh>
    <rPh sb="18" eb="19">
      <t>ナ</t>
    </rPh>
    <rPh sb="22" eb="25">
      <t>ミニュウリョク</t>
    </rPh>
    <rPh sb="26" eb="28">
      <t>カクニン</t>
    </rPh>
    <phoneticPr fontId="1"/>
  </si>
  <si>
    <r>
      <t>　姓と名の間に</t>
    </r>
    <r>
      <rPr>
        <u/>
        <sz val="11"/>
        <color indexed="10"/>
        <rFont val="Meiryo UI"/>
        <family val="3"/>
        <charset val="128"/>
      </rPr>
      <t>空白１つ</t>
    </r>
    <r>
      <rPr>
        <sz val="11"/>
        <color indexed="10"/>
        <rFont val="Meiryo UI"/>
        <family val="3"/>
        <charset val="128"/>
      </rPr>
      <t>（全角／半角どちらでも可）として下さい。（2つ以上は入れないで下さい）</t>
    </r>
    <rPh sb="27" eb="28">
      <t>クダ</t>
    </rPh>
    <rPh sb="34" eb="36">
      <t>イジョウ</t>
    </rPh>
    <rPh sb="37" eb="38">
      <t>イ</t>
    </rPh>
    <rPh sb="42" eb="43">
      <t>クダ</t>
    </rPh>
    <phoneticPr fontId="1"/>
  </si>
  <si>
    <r>
      <t>　他のデータからコピー・貼付けする場合は、</t>
    </r>
    <r>
      <rPr>
        <u/>
        <sz val="11"/>
        <color indexed="10"/>
        <rFont val="Meiryo UI"/>
        <family val="3"/>
        <charset val="128"/>
      </rPr>
      <t>「形式を選択し貼り付け」選択し、「値」</t>
    </r>
    <r>
      <rPr>
        <sz val="11"/>
        <color indexed="10"/>
        <rFont val="Meiryo UI"/>
        <family val="3"/>
        <charset val="128"/>
      </rPr>
      <t>の貼付けをして下さい。</t>
    </r>
    <rPh sb="1" eb="2">
      <t>タ</t>
    </rPh>
    <rPh sb="12" eb="13">
      <t>ハ</t>
    </rPh>
    <rPh sb="13" eb="14">
      <t>ツ</t>
    </rPh>
    <rPh sb="17" eb="19">
      <t>バアイ</t>
    </rPh>
    <rPh sb="22" eb="24">
      <t>ケイシキ</t>
    </rPh>
    <rPh sb="25" eb="27">
      <t>センタク</t>
    </rPh>
    <rPh sb="28" eb="29">
      <t>ハ</t>
    </rPh>
    <rPh sb="30" eb="31">
      <t>ツ</t>
    </rPh>
    <rPh sb="33" eb="35">
      <t>センタク</t>
    </rPh>
    <rPh sb="38" eb="39">
      <t>アタイ</t>
    </rPh>
    <rPh sb="41" eb="42">
      <t>ハ</t>
    </rPh>
    <rPh sb="42" eb="43">
      <t>ツ</t>
    </rPh>
    <rPh sb="47" eb="48">
      <t>クダ</t>
    </rPh>
    <phoneticPr fontId="1"/>
  </si>
  <si>
    <t>　　　　　　  性別・ｸﾗｽ
　種目</t>
    <rPh sb="8" eb="9">
      <t>セイ</t>
    </rPh>
    <rPh sb="9" eb="10">
      <t>ベツ</t>
    </rPh>
    <rPh sb="16" eb="18">
      <t>シュモク</t>
    </rPh>
    <phoneticPr fontId="2"/>
  </si>
  <si>
    <t>　（同サイトの「エントリー状況確認」のページでも確認が出来ます）</t>
    <phoneticPr fontId="19"/>
  </si>
  <si>
    <t>6年男子</t>
    <rPh sb="2" eb="4">
      <t>ダンシ</t>
    </rPh>
    <phoneticPr fontId="2"/>
  </si>
  <si>
    <t>6年女子</t>
    <rPh sb="2" eb="4">
      <t>ジョシ</t>
    </rPh>
    <phoneticPr fontId="2"/>
  </si>
  <si>
    <t>5年男子</t>
    <rPh sb="2" eb="4">
      <t>ダンシ</t>
    </rPh>
    <phoneticPr fontId="2"/>
  </si>
  <si>
    <t>中学</t>
    <rPh sb="0" eb="2">
      <t>チュウガク</t>
    </rPh>
    <phoneticPr fontId="1"/>
  </si>
  <si>
    <t>小学</t>
    <rPh sb="0" eb="2">
      <t>ショウガク</t>
    </rPh>
    <phoneticPr fontId="1"/>
  </si>
  <si>
    <t>(Ｃ)</t>
    <phoneticPr fontId="1"/>
  </si>
  <si>
    <t>参加料／人</t>
    <rPh sb="0" eb="2">
      <t>サンカ</t>
    </rPh>
    <rPh sb="4" eb="5">
      <t>ニン</t>
    </rPh>
    <phoneticPr fontId="2"/>
  </si>
  <si>
    <t>④「学年」をプルダウンから選択して下さい。</t>
    <rPh sb="2" eb="4">
      <t>ガクネン</t>
    </rPh>
    <rPh sb="13" eb="15">
      <t>センタク</t>
    </rPh>
    <rPh sb="17" eb="18">
      <t>クダ</t>
    </rPh>
    <phoneticPr fontId="1"/>
  </si>
  <si>
    <t>⑤「氏名とﾌﾘｶﾞﾅ」を入力をして下さい。</t>
    <rPh sb="2" eb="4">
      <t>シメイ</t>
    </rPh>
    <rPh sb="12" eb="14">
      <t>ニュウリョク</t>
    </rPh>
    <rPh sb="17" eb="18">
      <t>クダ</t>
    </rPh>
    <phoneticPr fontId="1"/>
  </si>
  <si>
    <r>
      <t>⑥セルが</t>
    </r>
    <r>
      <rPr>
        <sz val="11"/>
        <color indexed="10"/>
        <rFont val="Meiryo UI"/>
        <family val="3"/>
        <charset val="128"/>
      </rPr>
      <t>”赤色”</t>
    </r>
    <r>
      <rPr>
        <sz val="11"/>
        <rFont val="Meiryo UI"/>
        <family val="3"/>
        <charset val="128"/>
      </rPr>
      <t>になっているところが無いか（未入力）確認してください。</t>
    </r>
    <rPh sb="5" eb="7">
      <t>アカイロ</t>
    </rPh>
    <rPh sb="18" eb="19">
      <t>ナ</t>
    </rPh>
    <rPh sb="22" eb="25">
      <t>ミニュウリョク</t>
    </rPh>
    <rPh sb="26" eb="28">
      <t>カクニン</t>
    </rPh>
    <phoneticPr fontId="1"/>
  </si>
  <si>
    <t>混合</t>
    <rPh sb="0" eb="2">
      <t>コンゴウ</t>
    </rPh>
    <phoneticPr fontId="1"/>
  </si>
  <si>
    <r>
      <t>所属名称ﾌﾘｶﾞﾅ
（</t>
    </r>
    <r>
      <rPr>
        <sz val="11"/>
        <color indexed="10"/>
        <rFont val="Meiryo UI"/>
        <family val="3"/>
        <charset val="128"/>
      </rPr>
      <t>半角ｶﾅ</t>
    </r>
    <r>
      <rPr>
        <sz val="11"/>
        <rFont val="Meiryo UI"/>
        <family val="3"/>
        <charset val="128"/>
      </rPr>
      <t>で</t>
    </r>
    <r>
      <rPr>
        <sz val="11"/>
        <color indexed="8"/>
        <rFont val="Meiryo UI"/>
        <family val="3"/>
        <charset val="128"/>
      </rPr>
      <t>入力して下さい）</t>
    </r>
    <rPh sb="0" eb="2">
      <t>ショゾク</t>
    </rPh>
    <rPh sb="2" eb="4">
      <t>メイショウ</t>
    </rPh>
    <rPh sb="11" eb="13">
      <t>ハンカク</t>
    </rPh>
    <rPh sb="16" eb="18">
      <t>ニュウリョク</t>
    </rPh>
    <rPh sb="20" eb="21">
      <t>クダ</t>
    </rPh>
    <phoneticPr fontId="1"/>
  </si>
  <si>
    <t>①「所属名称・所属ﾌﾘｶﾞﾅ」を入力して下さい。</t>
    <rPh sb="2" eb="4">
      <t>ショゾク</t>
    </rPh>
    <rPh sb="4" eb="6">
      <t>メイショウ</t>
    </rPh>
    <rPh sb="7" eb="9">
      <t>ショゾク</t>
    </rPh>
    <rPh sb="16" eb="18">
      <t>ニュウリョク</t>
    </rPh>
    <rPh sb="20" eb="21">
      <t>クダ</t>
    </rPh>
    <phoneticPr fontId="1"/>
  </si>
  <si>
    <t>リレー申込票／長野陸上競技協会　</t>
    <rPh sb="7" eb="9">
      <t>ナガノ</t>
    </rPh>
    <rPh sb="9" eb="11">
      <t>リクジョウ</t>
    </rPh>
    <rPh sb="11" eb="13">
      <t>キョウギ</t>
    </rPh>
    <rPh sb="13" eb="15">
      <t>キョウカイ</t>
    </rPh>
    <phoneticPr fontId="2"/>
  </si>
  <si>
    <t>所属団体名
※団体名･学校名</t>
    <rPh sb="0" eb="2">
      <t>ショゾク</t>
    </rPh>
    <phoneticPr fontId="1"/>
  </si>
  <si>
    <r>
      <t xml:space="preserve">所属団体名略称
</t>
    </r>
    <r>
      <rPr>
        <sz val="11"/>
        <color indexed="10"/>
        <rFont val="Meiryo UI"/>
        <family val="3"/>
        <charset val="128"/>
      </rPr>
      <t>("小""小学校"は不要です)</t>
    </r>
    <rPh sb="0" eb="2">
      <t>ショゾク</t>
    </rPh>
    <rPh sb="2" eb="4">
      <t>ダンタイ</t>
    </rPh>
    <rPh sb="4" eb="5">
      <t>メイ</t>
    </rPh>
    <rPh sb="5" eb="7">
      <t>リャクショウ</t>
    </rPh>
    <rPh sb="10" eb="11">
      <t>ショウ</t>
    </rPh>
    <rPh sb="13" eb="16">
      <t>ショウガッコウ</t>
    </rPh>
    <rPh sb="18" eb="20">
      <t>フヨウ</t>
    </rPh>
    <phoneticPr fontId="1"/>
  </si>
  <si>
    <t>ファイル名は19TaihokuazuminoSho_○○○にして下さい。（下記参照）</t>
    <rPh sb="4" eb="5">
      <t>メイ</t>
    </rPh>
    <rPh sb="32" eb="33">
      <t>クダ</t>
    </rPh>
    <rPh sb="37" eb="39">
      <t>カキ</t>
    </rPh>
    <rPh sb="39" eb="41">
      <t>サンショウ</t>
    </rPh>
    <phoneticPr fontId="1"/>
  </si>
  <si>
    <t>ダウンロード時のファイル名は「19TaihokuazuminoSho_entryfile」となっているので、「entryfile」の部分を消去して、</t>
    <rPh sb="6" eb="7">
      <t>ジ</t>
    </rPh>
    <rPh sb="66" eb="68">
      <t>ブブン</t>
    </rPh>
    <rPh sb="69" eb="71">
      <t>ショウキョ</t>
    </rPh>
    <phoneticPr fontId="1"/>
  </si>
  <si>
    <t>所属名を入れて下さい。（例：19TaihokuazuminoSho_entryfile を 19TaihokuazuminoSho_大北に変更）</t>
    <rPh sb="4" eb="5">
      <t>イ</t>
    </rPh>
    <rPh sb="7" eb="8">
      <t>クダ</t>
    </rPh>
    <rPh sb="12" eb="13">
      <t>レイ</t>
    </rPh>
    <rPh sb="66" eb="68">
      <t>タイホク</t>
    </rPh>
    <rPh sb="69" eb="71">
      <t>ヘンコウ</t>
    </rPh>
    <phoneticPr fontId="1"/>
  </si>
  <si>
    <t>第4回大北・安曇野市小学生陸上競技大会</t>
    <rPh sb="0" eb="1">
      <t>ダイ</t>
    </rPh>
    <rPh sb="2" eb="3">
      <t>カイ</t>
    </rPh>
    <rPh sb="3" eb="5">
      <t>タイホク</t>
    </rPh>
    <rPh sb="6" eb="9">
      <t>アズミノ</t>
    </rPh>
    <rPh sb="9" eb="10">
      <t>シ</t>
    </rPh>
    <rPh sb="10" eb="13">
      <t>ショウガクセイ</t>
    </rPh>
    <rPh sb="13" eb="15">
      <t>リクジョウ</t>
    </rPh>
    <rPh sb="15" eb="17">
      <t>キョウギ</t>
    </rPh>
    <rPh sb="17" eb="19">
      <t>タイカイ</t>
    </rPh>
    <phoneticPr fontId="1"/>
  </si>
  <si>
    <t>カテゴリ</t>
    <phoneticPr fontId="1"/>
  </si>
  <si>
    <t>学年</t>
    <rPh sb="0" eb="2">
      <t>ガクネン</t>
    </rPh>
    <phoneticPr fontId="1"/>
  </si>
  <si>
    <t>プルダウンメニュー</t>
    <phoneticPr fontId="1"/>
  </si>
  <si>
    <t>○</t>
    <phoneticPr fontId="1"/>
  </si>
  <si>
    <t>4年100m</t>
    <rPh sb="1" eb="2">
      <t>ネン</t>
    </rPh>
    <phoneticPr fontId="2"/>
  </si>
  <si>
    <t>5年100m</t>
    <rPh sb="1" eb="2">
      <t>ネン</t>
    </rPh>
    <phoneticPr fontId="2"/>
  </si>
  <si>
    <t>6年100m</t>
    <rPh sb="1" eb="2">
      <t>ネン</t>
    </rPh>
    <phoneticPr fontId="2"/>
  </si>
  <si>
    <t>男子</t>
    <rPh sb="0" eb="2">
      <t>ダンシ</t>
    </rPh>
    <phoneticPr fontId="2"/>
  </si>
  <si>
    <t>女子</t>
    <rPh sb="0" eb="2">
      <t>ジョシ</t>
    </rPh>
    <phoneticPr fontId="2"/>
  </si>
  <si>
    <t>男子</t>
    <phoneticPr fontId="2"/>
  </si>
  <si>
    <t>5年女子</t>
    <rPh sb="2" eb="4">
      <t>ジョシ</t>
    </rPh>
    <phoneticPr fontId="2"/>
  </si>
  <si>
    <t>4年男子</t>
    <rPh sb="2" eb="4">
      <t>ダンシ</t>
    </rPh>
    <phoneticPr fontId="2"/>
  </si>
  <si>
    <t>4年女子</t>
    <rPh sb="2" eb="4">
      <t>ジョシ</t>
    </rPh>
    <phoneticPr fontId="1"/>
  </si>
  <si>
    <r>
      <rPr>
        <b/>
        <sz val="12"/>
        <color indexed="10"/>
        <rFont val="Meiryo UI"/>
        <family val="3"/>
        <charset val="128"/>
      </rPr>
      <t>【大会別注意事項】</t>
    </r>
    <r>
      <rPr>
        <b/>
        <sz val="12"/>
        <color indexed="8"/>
        <rFont val="Meiryo UI"/>
        <family val="3"/>
        <charset val="128"/>
      </rPr>
      <t xml:space="preserve">
○ナンバーは空白のままにしてください。
○学年を入力しないと種目を選択できません。
○プログラム編成のため、参考記録を必ず入力してください。
 （例：1000m 3分15秒00 → 31500、走幅跳 3m72 → 372）
○別のデータからコピー＆ペーストをする場合は
　氏名とﾌﾘｶﾞﾅのみとして、</t>
    </r>
    <r>
      <rPr>
        <b/>
        <sz val="12"/>
        <color indexed="10"/>
        <rFont val="Meiryo UI"/>
        <family val="3"/>
        <charset val="128"/>
      </rPr>
      <t>「形式を選択して貼り付け」</t>
    </r>
    <r>
      <rPr>
        <b/>
        <sz val="12"/>
        <color indexed="8"/>
        <rFont val="Meiryo UI"/>
        <family val="3"/>
        <charset val="128"/>
      </rPr>
      <t xml:space="preserve">
　から</t>
    </r>
    <r>
      <rPr>
        <b/>
        <sz val="12"/>
        <color indexed="10"/>
        <rFont val="Meiryo UI"/>
        <family val="3"/>
        <charset val="128"/>
      </rPr>
      <t>「値」</t>
    </r>
    <r>
      <rPr>
        <b/>
        <sz val="12"/>
        <color indexed="8"/>
        <rFont val="Meiryo UI"/>
        <family val="3"/>
        <charset val="128"/>
      </rPr>
      <t>を選択し貼り付けてください。
○誤字脱字がないか再度確認をお願いします。
　プログラム、賞状、記録等にそのまま反映されます。</t>
    </r>
    <rPh sb="1" eb="3">
      <t>タイカイ</t>
    </rPh>
    <rPh sb="3" eb="4">
      <t>ベツ</t>
    </rPh>
    <rPh sb="4" eb="6">
      <t>チュウイ</t>
    </rPh>
    <rPh sb="6" eb="8">
      <t>ジコウ</t>
    </rPh>
    <rPh sb="16" eb="18">
      <t>クウハク</t>
    </rPh>
    <rPh sb="31" eb="33">
      <t>ガクネン</t>
    </rPh>
    <rPh sb="34" eb="36">
      <t>ニュウリョク</t>
    </rPh>
    <rPh sb="43" eb="45">
      <t>センタク</t>
    </rPh>
    <rPh sb="58" eb="60">
      <t>ヘンセイ</t>
    </rPh>
    <rPh sb="64" eb="66">
      <t>サンコウ</t>
    </rPh>
    <rPh sb="66" eb="68">
      <t>キロク</t>
    </rPh>
    <rPh sb="69" eb="70">
      <t>カナラ</t>
    </rPh>
    <rPh sb="71" eb="73">
      <t>ニュウリョク</t>
    </rPh>
    <rPh sb="83" eb="84">
      <t>レイ</t>
    </rPh>
    <rPh sb="92" eb="93">
      <t>フン</t>
    </rPh>
    <rPh sb="95" eb="96">
      <t>ビョウ</t>
    </rPh>
    <rPh sb="107" eb="108">
      <t>ハシ</t>
    </rPh>
    <rPh sb="108" eb="110">
      <t>ハバト</t>
    </rPh>
    <rPh sb="124" eb="125">
      <t>ベツ</t>
    </rPh>
    <rPh sb="142" eb="144">
      <t>バアイ</t>
    </rPh>
    <rPh sb="147" eb="149">
      <t>シメイ</t>
    </rPh>
    <rPh sb="162" eb="164">
      <t>ケイシキ</t>
    </rPh>
    <rPh sb="165" eb="167">
      <t>センタク</t>
    </rPh>
    <rPh sb="169" eb="170">
      <t>ハ</t>
    </rPh>
    <rPh sb="171" eb="172">
      <t>ツ</t>
    </rPh>
    <rPh sb="197" eb="199">
      <t>ゴジ</t>
    </rPh>
    <rPh sb="199" eb="201">
      <t>ダツジ</t>
    </rPh>
    <rPh sb="205" eb="207">
      <t>サイド</t>
    </rPh>
    <rPh sb="207" eb="209">
      <t>カクニン</t>
    </rPh>
    <rPh sb="211" eb="212">
      <t>ネガ</t>
    </rPh>
    <rPh sb="225" eb="227">
      <t>ショウジョウ</t>
    </rPh>
    <rPh sb="228" eb="230">
      <t>キロク</t>
    </rPh>
    <rPh sb="230" eb="231">
      <t>トウ</t>
    </rPh>
    <rPh sb="236" eb="238">
      <t>ハンエイ</t>
    </rPh>
    <phoneticPr fontId="1"/>
  </si>
  <si>
    <t>（例：1000ｍ　3分20秒48 → 32048、　走幅跳　3m20　→　320、　ジャベボール投げ　20m00 →　2000）</t>
    <rPh sb="48" eb="49">
      <t>ナ</t>
    </rPh>
    <phoneticPr fontId="1"/>
  </si>
  <si>
    <r>
      <t>③「チーム枝番」は</t>
    </r>
    <r>
      <rPr>
        <u/>
        <sz val="11"/>
        <color indexed="10"/>
        <rFont val="Meiryo UI"/>
        <family val="3"/>
        <charset val="128"/>
      </rPr>
      <t>複数のチームがエントリーする場合のみ</t>
    </r>
    <r>
      <rPr>
        <sz val="11"/>
        <rFont val="Meiryo UI"/>
        <family val="3"/>
        <charset val="128"/>
      </rPr>
      <t>プルダウンから選択して下さい。</t>
    </r>
    <rPh sb="5" eb="6">
      <t>エダ</t>
    </rPh>
    <rPh sb="6" eb="7">
      <t>バン</t>
    </rPh>
    <rPh sb="9" eb="11">
      <t>フクスウ</t>
    </rPh>
    <rPh sb="23" eb="25">
      <t>バアイ</t>
    </rPh>
    <rPh sb="34" eb="36">
      <t>センタク</t>
    </rPh>
    <rPh sb="38" eb="39">
      <t>クダ</t>
    </rPh>
    <phoneticPr fontId="1"/>
  </si>
  <si>
    <r>
      <rPr>
        <b/>
        <sz val="12"/>
        <color indexed="10"/>
        <rFont val="Meiryo UI"/>
        <family val="3"/>
        <charset val="128"/>
      </rPr>
      <t>【大会別注意事項】</t>
    </r>
    <r>
      <rPr>
        <b/>
        <sz val="12"/>
        <color indexed="8"/>
        <rFont val="Meiryo UI"/>
        <family val="3"/>
        <charset val="128"/>
      </rPr>
      <t xml:space="preserve">
○</t>
    </r>
    <r>
      <rPr>
        <b/>
        <sz val="12"/>
        <color indexed="10"/>
        <rFont val="Meiryo UI"/>
        <family val="3"/>
        <charset val="128"/>
      </rPr>
      <t xml:space="preserve">女子３名を上段に、男子３名を下段に入力してください。
</t>
    </r>
    <r>
      <rPr>
        <b/>
        <sz val="12"/>
        <color indexed="8"/>
        <rFont val="Meiryo UI"/>
        <family val="3"/>
        <charset val="128"/>
      </rPr>
      <t>○参考記録は分表示（例：6835×　→　10835○）です。</t>
    </r>
    <rPh sb="1" eb="3">
      <t>タイカイ</t>
    </rPh>
    <rPh sb="3" eb="4">
      <t>ベツ</t>
    </rPh>
    <rPh sb="4" eb="6">
      <t>チュウイ</t>
    </rPh>
    <rPh sb="6" eb="8">
      <t>ジコウ</t>
    </rPh>
    <rPh sb="11" eb="13">
      <t>ジョシ</t>
    </rPh>
    <rPh sb="14" eb="15">
      <t>メイ</t>
    </rPh>
    <rPh sb="16" eb="18">
      <t>ジョウダン</t>
    </rPh>
    <rPh sb="20" eb="22">
      <t>ダンシ</t>
    </rPh>
    <rPh sb="23" eb="24">
      <t>メイ</t>
    </rPh>
    <rPh sb="25" eb="26">
      <t>シタ</t>
    </rPh>
    <rPh sb="26" eb="27">
      <t>ダン</t>
    </rPh>
    <rPh sb="39" eb="41">
      <t>サンコウ</t>
    </rPh>
    <rPh sb="41" eb="43">
      <t>キロク</t>
    </rPh>
    <rPh sb="44" eb="45">
      <t>フン</t>
    </rPh>
    <rPh sb="45" eb="47">
      <t>ヒョウジ</t>
    </rPh>
    <rPh sb="48" eb="49">
      <t>レイ</t>
    </rPh>
    <phoneticPr fontId="1"/>
  </si>
  <si>
    <t>4年混合</t>
    <rPh sb="1" eb="2">
      <t>ネン</t>
    </rPh>
    <rPh sb="2" eb="4">
      <t>コンゴウ</t>
    </rPh>
    <phoneticPr fontId="1"/>
  </si>
  <si>
    <t>5・6年混合</t>
    <phoneticPr fontId="1"/>
  </si>
  <si>
    <t>①該当する「性別/ｸﾗｽ」を選択して下さい。</t>
    <rPh sb="1" eb="3">
      <t>ガイトウ</t>
    </rPh>
    <rPh sb="6" eb="8">
      <t>セイベツ</t>
    </rPh>
    <rPh sb="14" eb="16">
      <t>センタク</t>
    </rPh>
    <rPh sb="18" eb="19">
      <t>クダ</t>
    </rPh>
    <phoneticPr fontId="1"/>
  </si>
  <si>
    <t>80mH(0.700m)</t>
    <phoneticPr fontId="2"/>
  </si>
  <si>
    <t>80mH(0.700m)</t>
    <phoneticPr fontId="1"/>
  </si>
  <si>
    <t>ジャベリックボール投</t>
  </si>
  <si>
    <t>ジャベリックボール投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</si>
</sst>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4"/>
      <color indexed="81"/>
      <name val="ＭＳ Ｐゴシック"/>
      <family val="3"/>
      <charset val="128"/>
    </font>
    <font>
      <sz val="11"/>
      <color indexed="8"/>
      <name val="Meiryo UI"/>
      <family val="3"/>
      <charset val="128"/>
    </font>
    <font>
      <sz val="10"/>
      <color indexed="8"/>
      <name val="Meiryo UI"/>
      <family val="3"/>
      <charset val="128"/>
    </font>
    <font>
      <b/>
      <sz val="12"/>
      <color indexed="8"/>
      <name val="Meiryo UI"/>
      <family val="3"/>
      <charset val="128"/>
    </font>
    <font>
      <b/>
      <sz val="12"/>
      <color indexed="10"/>
      <name val="Meiryo UI"/>
      <family val="3"/>
      <charset val="128"/>
    </font>
    <font>
      <sz val="8"/>
      <color indexed="8"/>
      <name val="Meiryo UI"/>
      <family val="3"/>
      <charset val="128"/>
    </font>
    <font>
      <sz val="11"/>
      <color indexed="9"/>
      <name val="Meiryo UI"/>
      <family val="3"/>
      <charset val="128"/>
    </font>
    <font>
      <sz val="11"/>
      <color indexed="10"/>
      <name val="Meiryo UI"/>
      <family val="3"/>
      <charset val="128"/>
    </font>
    <font>
      <b/>
      <sz val="14"/>
      <color indexed="9"/>
      <name val="Meiryo UI"/>
      <family val="3"/>
      <charset val="128"/>
    </font>
    <font>
      <sz val="11"/>
      <name val="Meiryo UI"/>
      <family val="3"/>
      <charset val="128"/>
    </font>
    <font>
      <b/>
      <sz val="14"/>
      <color indexed="8"/>
      <name val="Meiryo UI"/>
      <family val="3"/>
      <charset val="128"/>
    </font>
    <font>
      <b/>
      <sz val="14"/>
      <name val="Meiryo UI"/>
      <family val="3"/>
      <charset val="128"/>
    </font>
    <font>
      <b/>
      <sz val="16"/>
      <color indexed="8"/>
      <name val="Meiryo UI"/>
      <family val="3"/>
      <charset val="128"/>
    </font>
    <font>
      <b/>
      <sz val="14"/>
      <color indexed="17"/>
      <name val="Meiryo UI"/>
      <family val="3"/>
      <charset val="128"/>
    </font>
    <font>
      <b/>
      <sz val="18"/>
      <color indexed="8"/>
      <name val="Meiryo UI"/>
      <family val="3"/>
      <charset val="128"/>
    </font>
    <font>
      <sz val="9"/>
      <color indexed="8"/>
      <name val="Meiryo UI"/>
      <family val="3"/>
      <charset val="128"/>
    </font>
    <font>
      <sz val="6"/>
      <name val="ＭＳ Ｐゴシック"/>
      <family val="3"/>
      <charset val="128"/>
    </font>
    <font>
      <sz val="16"/>
      <color indexed="8"/>
      <name val="Meiryo UI"/>
      <family val="3"/>
      <charset val="128"/>
    </font>
    <font>
      <u/>
      <sz val="11"/>
      <color indexed="10"/>
      <name val="Meiryo UI"/>
      <family val="3"/>
      <charset val="128"/>
    </font>
    <font>
      <sz val="11"/>
      <color indexed="9"/>
      <name val="ＭＳ Ｐゴシック"/>
      <family val="3"/>
      <charset val="128"/>
    </font>
    <font>
      <sz val="11"/>
      <color theme="1"/>
      <name val="ＭＳ Ｐゴシック"/>
      <family val="3"/>
      <charset val="128"/>
      <scheme val="minor"/>
    </font>
    <font>
      <sz val="11"/>
      <color theme="1"/>
      <name val="Meiryo UI"/>
      <family val="3"/>
      <charset val="128"/>
    </font>
    <font>
      <sz val="10"/>
      <color theme="1"/>
      <name val="Meiryo UI"/>
      <family val="3"/>
      <charset val="128"/>
    </font>
    <font>
      <b/>
      <sz val="18"/>
      <color theme="0"/>
      <name val="Meiryo UI"/>
      <family val="3"/>
      <charset val="128"/>
    </font>
    <font>
      <b/>
      <sz val="11"/>
      <color theme="0"/>
      <name val="Meiryo UI"/>
      <family val="3"/>
      <charset val="128"/>
    </font>
    <font>
      <sz val="11"/>
      <color rgb="FFC00000"/>
      <name val="Meiryo UI"/>
      <family val="3"/>
      <charset val="128"/>
    </font>
    <font>
      <b/>
      <sz val="11"/>
      <color rgb="FF0000CC"/>
      <name val="Meiryo UI"/>
      <family val="3"/>
      <charset val="128"/>
    </font>
    <font>
      <sz val="11"/>
      <color rgb="FFFF0000"/>
      <name val="Meiryo UI"/>
      <family val="3"/>
      <charset val="128"/>
    </font>
    <font>
      <b/>
      <sz val="18"/>
      <color rgb="FF0000FF"/>
      <name val="Meiryo UI"/>
      <family val="3"/>
      <charset val="128"/>
    </font>
    <font>
      <sz val="16"/>
      <color theme="0"/>
      <name val="Meiryo UI"/>
      <family val="3"/>
      <charset val="128"/>
    </font>
    <font>
      <b/>
      <sz val="16"/>
      <color rgb="FFFF0000"/>
      <name val="Meiryo UI"/>
      <family val="3"/>
      <charset val="128"/>
    </font>
  </fonts>
  <fills count="1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27"/>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rgb="FFFFFF00"/>
        <bgColor indexed="64"/>
      </patternFill>
    </fill>
    <fill>
      <patternFill patternType="solid">
        <fgColor rgb="FFC00000"/>
        <bgColor indexed="64"/>
      </patternFill>
    </fill>
    <fill>
      <patternFill patternType="solid">
        <fgColor rgb="FF66FFFF"/>
        <bgColor indexed="64"/>
      </patternFill>
    </fill>
    <fill>
      <patternFill patternType="solid">
        <fgColor rgb="FFCCFFFF"/>
        <bgColor indexed="64"/>
      </patternFill>
    </fill>
    <fill>
      <patternFill patternType="solid">
        <fgColor rgb="FFFF99CC"/>
        <bgColor indexed="64"/>
      </patternFill>
    </fill>
  </fills>
  <borders count="63">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left/>
      <right/>
      <top style="hair">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2">
    <xf numFmtId="0" fontId="0" fillId="0" borderId="0">
      <alignment vertical="center"/>
    </xf>
    <xf numFmtId="0" fontId="23" fillId="0" borderId="0">
      <alignment vertical="center"/>
    </xf>
  </cellStyleXfs>
  <cellXfs count="224">
    <xf numFmtId="0" fontId="0" fillId="0" borderId="0" xfId="0">
      <alignment vertical="center"/>
    </xf>
    <xf numFmtId="0" fontId="24" fillId="0" borderId="0" xfId="0" applyFont="1">
      <alignment vertical="center"/>
    </xf>
    <xf numFmtId="0" fontId="24" fillId="0" borderId="0" xfId="0" applyFont="1" applyAlignment="1">
      <alignment horizontal="center" vertical="center"/>
    </xf>
    <xf numFmtId="0" fontId="5" fillId="0" borderId="0" xfId="0" applyFont="1" applyAlignment="1">
      <alignment horizontal="left" vertical="center"/>
    </xf>
    <xf numFmtId="0" fontId="24" fillId="0" borderId="1" xfId="0" applyFont="1" applyBorder="1" applyAlignment="1">
      <alignment horizontal="center" vertical="center"/>
    </xf>
    <xf numFmtId="0" fontId="24" fillId="0" borderId="0" xfId="0" applyFont="1" applyAlignment="1">
      <alignment vertical="center"/>
    </xf>
    <xf numFmtId="177" fontId="24" fillId="0" borderId="2" xfId="0" applyNumberFormat="1" applyFont="1" applyBorder="1" applyAlignment="1">
      <alignment horizontal="center" vertical="center"/>
    </xf>
    <xf numFmtId="178" fontId="24" fillId="0" borderId="2" xfId="0" applyNumberFormat="1" applyFont="1" applyBorder="1" applyAlignment="1">
      <alignment horizontal="center" vertical="center"/>
    </xf>
    <xf numFmtId="176" fontId="24" fillId="0" borderId="2" xfId="0" applyNumberFormat="1" applyFont="1" applyFill="1" applyBorder="1" applyAlignment="1">
      <alignment horizontal="center" vertical="center"/>
    </xf>
    <xf numFmtId="176" fontId="24" fillId="0" borderId="2" xfId="0" applyNumberFormat="1" applyFont="1" applyBorder="1" applyAlignment="1">
      <alignment horizontal="center" vertical="center"/>
    </xf>
    <xf numFmtId="0" fontId="24" fillId="0" borderId="3" xfId="0" applyFont="1" applyBorder="1" applyAlignment="1">
      <alignment vertical="center" wrapText="1"/>
    </xf>
    <xf numFmtId="0" fontId="24" fillId="0" borderId="4" xfId="0" applyFont="1" applyBorder="1" applyAlignment="1">
      <alignment vertical="center" wrapText="1"/>
    </xf>
    <xf numFmtId="0" fontId="24" fillId="0" borderId="0" xfId="0" applyFont="1" applyBorder="1">
      <alignment vertical="center"/>
    </xf>
    <xf numFmtId="0" fontId="6" fillId="0" borderId="0" xfId="0" applyFont="1" applyBorder="1" applyAlignment="1">
      <alignment vertical="center"/>
    </xf>
    <xf numFmtId="0" fontId="8" fillId="0" borderId="0"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24" fillId="2" borderId="6" xfId="0" applyFont="1" applyFill="1" applyBorder="1" applyAlignment="1" applyProtection="1">
      <alignment horizontal="center" vertical="center"/>
    </xf>
    <xf numFmtId="0" fontId="24" fillId="2" borderId="8" xfId="0" applyFont="1" applyFill="1" applyBorder="1" applyAlignment="1" applyProtection="1">
      <alignment horizontal="center" vertical="center"/>
    </xf>
    <xf numFmtId="0" fontId="24" fillId="11" borderId="0" xfId="0" applyFont="1" applyFill="1">
      <alignment vertical="center"/>
    </xf>
    <xf numFmtId="0" fontId="6" fillId="0" borderId="10" xfId="0" applyFont="1" applyFill="1" applyBorder="1" applyAlignment="1" applyProtection="1">
      <alignment horizontal="center" vertical="center" wrapText="1"/>
    </xf>
    <xf numFmtId="0" fontId="24" fillId="0" borderId="15" xfId="0" applyFont="1" applyFill="1" applyBorder="1" applyAlignment="1">
      <alignment horizontal="center" vertical="center" wrapText="1"/>
    </xf>
    <xf numFmtId="0" fontId="24" fillId="2" borderId="16"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49" fontId="24" fillId="0" borderId="0" xfId="0" applyNumberFormat="1" applyFont="1" applyAlignment="1">
      <alignment horizontal="center" vertical="center"/>
    </xf>
    <xf numFmtId="0" fontId="24" fillId="0" borderId="0" xfId="0" applyFont="1" applyFill="1">
      <alignment vertical="center"/>
    </xf>
    <xf numFmtId="0" fontId="24" fillId="0" borderId="0" xfId="0" applyFont="1" applyFill="1" applyAlignment="1">
      <alignment horizontal="center" vertical="center"/>
    </xf>
    <xf numFmtId="0" fontId="24"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24" fillId="0" borderId="0" xfId="0" applyFont="1" applyFill="1" applyBorder="1" applyAlignment="1">
      <alignment horizontal="center" vertical="center" wrapText="1"/>
    </xf>
    <xf numFmtId="0" fontId="24" fillId="0" borderId="0" xfId="0" applyFont="1" applyFill="1" applyBorder="1">
      <alignment vertical="center"/>
    </xf>
    <xf numFmtId="0" fontId="24" fillId="0" borderId="0" xfId="0" applyFont="1" applyFill="1" applyBorder="1" applyAlignment="1">
      <alignment horizontal="center" vertical="center"/>
    </xf>
    <xf numFmtId="0" fontId="9" fillId="0" borderId="0" xfId="0" applyFont="1">
      <alignment vertical="center"/>
    </xf>
    <xf numFmtId="0" fontId="24" fillId="0" borderId="0" xfId="0" applyFont="1" applyFill="1" applyAlignment="1">
      <alignment vertical="center" wrapText="1"/>
    </xf>
    <xf numFmtId="0" fontId="6" fillId="0" borderId="25" xfId="0" applyFont="1" applyFill="1" applyBorder="1" applyAlignment="1">
      <alignment vertical="top" wrapText="1"/>
    </xf>
    <xf numFmtId="0" fontId="10" fillId="0" borderId="0" xfId="0" applyFont="1" applyFill="1" applyAlignment="1">
      <alignment vertical="center" wrapText="1"/>
    </xf>
    <xf numFmtId="0" fontId="10" fillId="0" borderId="0" xfId="0" applyFont="1" applyAlignment="1">
      <alignment horizontal="center" vertical="center"/>
    </xf>
    <xf numFmtId="0" fontId="24" fillId="0" borderId="26"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11" fillId="0" borderId="0" xfId="0" applyFont="1" applyAlignment="1">
      <alignment horizontal="left" vertical="center"/>
    </xf>
    <xf numFmtId="0" fontId="10" fillId="0" borderId="0" xfId="0" applyFont="1">
      <alignment vertical="center"/>
    </xf>
    <xf numFmtId="0" fontId="5" fillId="0" borderId="28" xfId="0" applyFont="1" applyBorder="1" applyAlignment="1">
      <alignment horizontal="center" vertical="center"/>
    </xf>
    <xf numFmtId="0" fontId="9" fillId="0" borderId="0" xfId="0" applyFont="1" applyFill="1">
      <alignment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12" fillId="0" borderId="0" xfId="0" applyFont="1" applyAlignment="1">
      <alignment horizontal="center" vertical="center"/>
    </xf>
    <xf numFmtId="0" fontId="12" fillId="0" borderId="0" xfId="0" applyFont="1">
      <alignment vertical="center"/>
    </xf>
    <xf numFmtId="0" fontId="24" fillId="0" borderId="31" xfId="0" applyFont="1" applyBorder="1" applyAlignment="1">
      <alignment horizontal="center" vertical="center"/>
    </xf>
    <xf numFmtId="0" fontId="24" fillId="0" borderId="32" xfId="0" applyFont="1" applyBorder="1" applyAlignment="1">
      <alignment horizontal="center" vertical="center"/>
    </xf>
    <xf numFmtId="5" fontId="24" fillId="0" borderId="31" xfId="0" applyNumberFormat="1" applyFont="1" applyBorder="1" applyAlignment="1">
      <alignment horizontal="center" vertical="center"/>
    </xf>
    <xf numFmtId="5" fontId="24" fillId="0" borderId="27" xfId="0" applyNumberFormat="1" applyFont="1" applyBorder="1" applyAlignment="1">
      <alignment horizontal="center" vertical="center"/>
    </xf>
    <xf numFmtId="176" fontId="24" fillId="0" borderId="32" xfId="0" applyNumberFormat="1" applyFont="1" applyBorder="1" applyAlignment="1">
      <alignment horizontal="center" vertical="center"/>
    </xf>
    <xf numFmtId="0" fontId="12" fillId="0" borderId="0" xfId="0" applyFont="1" applyBorder="1">
      <alignment vertical="center"/>
    </xf>
    <xf numFmtId="0" fontId="24" fillId="0" borderId="30" xfId="0" applyFont="1" applyBorder="1">
      <alignment vertical="center"/>
    </xf>
    <xf numFmtId="0" fontId="13" fillId="0" borderId="0" xfId="0" applyFont="1">
      <alignment vertical="center"/>
    </xf>
    <xf numFmtId="0" fontId="14" fillId="0" borderId="0" xfId="0" applyFont="1" applyFill="1" applyAlignment="1">
      <alignment vertical="center"/>
    </xf>
    <xf numFmtId="0" fontId="24" fillId="0" borderId="27" xfId="0" applyFont="1" applyBorder="1">
      <alignment vertical="center"/>
    </xf>
    <xf numFmtId="0" fontId="25" fillId="5" borderId="30" xfId="0" applyFont="1" applyFill="1" applyBorder="1" applyAlignment="1">
      <alignment horizontal="center" vertical="center" wrapText="1"/>
    </xf>
    <xf numFmtId="0" fontId="25" fillId="6" borderId="30" xfId="0" applyFont="1" applyFill="1" applyBorder="1" applyAlignment="1">
      <alignment horizontal="center" vertical="center" wrapText="1"/>
    </xf>
    <xf numFmtId="0" fontId="24" fillId="5" borderId="30" xfId="0" applyFont="1" applyFill="1" applyBorder="1" applyAlignment="1">
      <alignment horizontal="center" vertical="center" wrapText="1"/>
    </xf>
    <xf numFmtId="0" fontId="24" fillId="6" borderId="30" xfId="0" applyFont="1" applyFill="1" applyBorder="1" applyAlignment="1">
      <alignment horizontal="center" vertical="center" wrapText="1"/>
    </xf>
    <xf numFmtId="0" fontId="24" fillId="6" borderId="28" xfId="0" applyFont="1" applyFill="1" applyBorder="1" applyAlignment="1">
      <alignment horizontal="center" vertical="center" wrapText="1"/>
    </xf>
    <xf numFmtId="0" fontId="12" fillId="0" borderId="0" xfId="0" applyFont="1" applyBorder="1" applyAlignment="1">
      <alignment horizontal="center" vertical="center"/>
    </xf>
    <xf numFmtId="0" fontId="24" fillId="7" borderId="30" xfId="0" applyFont="1" applyFill="1" applyBorder="1">
      <alignment vertical="center"/>
    </xf>
    <xf numFmtId="0" fontId="24" fillId="7" borderId="30" xfId="0" applyFont="1" applyFill="1" applyBorder="1" applyAlignment="1" applyProtection="1">
      <alignment horizontal="center" vertical="center"/>
    </xf>
    <xf numFmtId="0" fontId="24" fillId="7" borderId="28" xfId="0" applyFont="1" applyFill="1" applyBorder="1" applyAlignment="1" applyProtection="1">
      <alignment horizontal="center" vertical="center"/>
    </xf>
    <xf numFmtId="49" fontId="24" fillId="8" borderId="33" xfId="0" applyNumberFormat="1" applyFont="1" applyFill="1" applyBorder="1">
      <alignment vertical="center"/>
    </xf>
    <xf numFmtId="49" fontId="16" fillId="0" borderId="0" xfId="0" applyNumberFormat="1" applyFont="1" applyFill="1" applyBorder="1" applyAlignment="1">
      <alignment horizontal="center" vertical="center"/>
    </xf>
    <xf numFmtId="0" fontId="24" fillId="7" borderId="26" xfId="0" applyFont="1" applyFill="1" applyBorder="1">
      <alignment vertical="center"/>
    </xf>
    <xf numFmtId="0" fontId="24" fillId="7" borderId="26" xfId="0" applyFont="1" applyFill="1" applyBorder="1" applyAlignment="1" applyProtection="1">
      <alignment horizontal="center" vertical="center"/>
    </xf>
    <xf numFmtId="0" fontId="24" fillId="7" borderId="34" xfId="0" applyFont="1" applyFill="1" applyBorder="1" applyAlignment="1" applyProtection="1">
      <alignment horizontal="center" vertical="center"/>
    </xf>
    <xf numFmtId="49" fontId="15" fillId="0" borderId="0" xfId="0" applyNumberFormat="1" applyFont="1" applyFill="1" applyBorder="1" applyAlignment="1">
      <alignment horizontal="center" vertical="center"/>
    </xf>
    <xf numFmtId="0" fontId="24" fillId="3" borderId="26" xfId="0" applyFont="1" applyFill="1" applyBorder="1" applyProtection="1">
      <alignment vertical="center"/>
      <protection locked="0"/>
    </xf>
    <xf numFmtId="0" fontId="24" fillId="2" borderId="34" xfId="0" applyFont="1" applyFill="1" applyBorder="1" applyAlignment="1" applyProtection="1">
      <alignment horizontal="center" vertical="center"/>
    </xf>
    <xf numFmtId="0" fontId="12" fillId="0" borderId="35" xfId="0" applyFont="1" applyBorder="1">
      <alignment vertical="center"/>
    </xf>
    <xf numFmtId="0" fontId="24" fillId="0" borderId="26" xfId="0" applyFont="1" applyBorder="1">
      <alignment vertical="center"/>
    </xf>
    <xf numFmtId="0" fontId="9" fillId="9" borderId="0" xfId="0" applyFont="1" applyFill="1">
      <alignment vertical="center"/>
    </xf>
    <xf numFmtId="0" fontId="12" fillId="0" borderId="36" xfId="0" applyFont="1" applyBorder="1">
      <alignment vertical="center"/>
    </xf>
    <xf numFmtId="49" fontId="24" fillId="0" borderId="0" xfId="0" applyNumberFormat="1" applyFont="1" applyFill="1" applyBorder="1">
      <alignment vertical="center"/>
    </xf>
    <xf numFmtId="49" fontId="24" fillId="0" borderId="0"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0" fontId="12" fillId="0" borderId="0" xfId="0" applyFont="1" applyProtection="1">
      <alignment vertical="center"/>
      <protection locked="0"/>
    </xf>
    <xf numFmtId="0" fontId="24" fillId="0" borderId="0" xfId="0" applyNumberFormat="1" applyFont="1" applyFill="1" applyBorder="1">
      <alignment vertical="center"/>
    </xf>
    <xf numFmtId="49" fontId="24" fillId="0" borderId="0" xfId="0" applyNumberFormat="1" applyFont="1" applyFill="1" applyBorder="1" applyAlignment="1">
      <alignment vertical="center" wrapText="1"/>
    </xf>
    <xf numFmtId="0" fontId="24" fillId="3" borderId="27" xfId="0" applyFont="1" applyFill="1" applyBorder="1" applyProtection="1">
      <alignment vertical="center"/>
      <protection locked="0"/>
    </xf>
    <xf numFmtId="0" fontId="24" fillId="2" borderId="32" xfId="0" applyFont="1" applyFill="1" applyBorder="1" applyAlignment="1" applyProtection="1">
      <alignment horizontal="center"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176" fontId="24" fillId="0" borderId="2" xfId="0" applyNumberFormat="1" applyFont="1" applyFill="1" applyBorder="1" applyAlignment="1" applyProtection="1">
      <alignment horizontal="center" vertical="center"/>
    </xf>
    <xf numFmtId="0" fontId="24" fillId="0" borderId="0" xfId="0" applyFont="1" applyFill="1" applyBorder="1" applyProtection="1">
      <alignment vertical="center"/>
    </xf>
    <xf numFmtId="0" fontId="24"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24" fillId="0" borderId="0" xfId="0" applyFont="1" applyProtection="1">
      <alignment vertical="center"/>
    </xf>
    <xf numFmtId="0" fontId="24" fillId="0" borderId="0" xfId="0" applyFont="1" applyAlignment="1" applyProtection="1">
      <alignment horizontal="center" vertical="center"/>
    </xf>
    <xf numFmtId="0" fontId="18" fillId="0" borderId="36" xfId="0" applyFont="1" applyBorder="1" applyAlignment="1">
      <alignment horizontal="center" vertical="center" wrapText="1"/>
    </xf>
    <xf numFmtId="0" fontId="24" fillId="2" borderId="28" xfId="0" applyFont="1" applyFill="1" applyBorder="1" applyAlignment="1" applyProtection="1">
      <alignment horizontal="center" vertical="center"/>
    </xf>
    <xf numFmtId="0" fontId="4" fillId="0" borderId="0" xfId="0" applyFont="1">
      <alignment vertical="center"/>
    </xf>
    <xf numFmtId="0" fontId="4" fillId="4" borderId="0" xfId="0" applyFont="1" applyFill="1" applyAlignment="1">
      <alignment vertical="center"/>
    </xf>
    <xf numFmtId="0" fontId="4" fillId="0" borderId="0" xfId="0" applyFont="1" applyFill="1" applyAlignment="1">
      <alignment horizontal="left" vertical="center"/>
    </xf>
    <xf numFmtId="0" fontId="26" fillId="12"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vertical="center"/>
    </xf>
    <xf numFmtId="0" fontId="27" fillId="12" borderId="0" xfId="0" applyFont="1" applyFill="1" applyAlignment="1">
      <alignment horizontal="lef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18" fillId="4" borderId="39" xfId="0" applyFont="1" applyFill="1" applyBorder="1" applyAlignment="1">
      <alignment vertical="center" wrapText="1"/>
    </xf>
    <xf numFmtId="49" fontId="31" fillId="2" borderId="26" xfId="0" applyNumberFormat="1" applyFont="1" applyFill="1" applyBorder="1" applyAlignment="1">
      <alignment horizontal="center" vertical="center"/>
    </xf>
    <xf numFmtId="0" fontId="31" fillId="0" borderId="26" xfId="0" applyNumberFormat="1" applyFont="1" applyBorder="1" applyAlignment="1">
      <alignment horizontal="center" vertical="center"/>
    </xf>
    <xf numFmtId="0" fontId="31" fillId="0" borderId="34" xfId="0" applyNumberFormat="1" applyFont="1" applyBorder="1" applyAlignment="1">
      <alignment horizontal="center" vertical="center"/>
    </xf>
    <xf numFmtId="49" fontId="31" fillId="2" borderId="34" xfId="0" applyNumberFormat="1" applyFont="1" applyFill="1" applyBorder="1" applyAlignment="1">
      <alignment horizontal="center" vertical="center"/>
    </xf>
    <xf numFmtId="0" fontId="31" fillId="0" borderId="27" xfId="0" applyNumberFormat="1" applyFont="1" applyBorder="1" applyAlignment="1">
      <alignment horizontal="center" vertical="center"/>
    </xf>
    <xf numFmtId="49" fontId="31" fillId="2" borderId="27" xfId="0" applyNumberFormat="1" applyFont="1" applyFill="1" applyBorder="1" applyAlignment="1">
      <alignment horizontal="center" vertical="center"/>
    </xf>
    <xf numFmtId="49" fontId="31" fillId="2" borderId="32" xfId="0" applyNumberFormat="1" applyFont="1" applyFill="1" applyBorder="1" applyAlignment="1">
      <alignment horizontal="center" vertical="center"/>
    </xf>
    <xf numFmtId="0" fontId="24" fillId="3" borderId="26" xfId="0" applyFont="1" applyFill="1" applyBorder="1" applyAlignment="1" applyProtection="1">
      <alignment horizontal="center" vertical="center" shrinkToFit="1"/>
      <protection locked="0"/>
    </xf>
    <xf numFmtId="0" fontId="32" fillId="0" borderId="0" xfId="0" applyFont="1">
      <alignment vertical="center"/>
    </xf>
    <xf numFmtId="0" fontId="0" fillId="0" borderId="0" xfId="0" applyFont="1">
      <alignment vertical="center"/>
    </xf>
    <xf numFmtId="0" fontId="22" fillId="0" borderId="0" xfId="0" applyNumberFormat="1" applyFont="1" applyFill="1" applyAlignment="1">
      <alignment vertical="center" wrapText="1" shrinkToFit="1"/>
    </xf>
    <xf numFmtId="0" fontId="24" fillId="0" borderId="0" xfId="0" applyFont="1" applyAlignment="1">
      <alignment horizontal="center" vertical="center"/>
    </xf>
    <xf numFmtId="0" fontId="24" fillId="3" borderId="40" xfId="0" applyFont="1" applyFill="1" applyBorder="1" applyProtection="1">
      <alignment vertical="center"/>
      <protection locked="0"/>
    </xf>
    <xf numFmtId="0" fontId="24" fillId="0" borderId="41" xfId="0" applyFont="1" applyFill="1" applyBorder="1" applyAlignment="1">
      <alignment horizontal="center" vertical="center" wrapText="1"/>
    </xf>
    <xf numFmtId="0" fontId="6" fillId="3" borderId="42" xfId="0" applyFont="1" applyFill="1" applyBorder="1" applyAlignment="1" applyProtection="1">
      <alignment horizontal="center" vertical="center" wrapText="1"/>
      <protection locked="0"/>
    </xf>
    <xf numFmtId="0" fontId="24" fillId="3" borderId="40" xfId="0" applyFont="1" applyFill="1" applyBorder="1" applyAlignment="1" applyProtection="1">
      <alignment horizontal="center" vertical="center"/>
      <protection locked="0"/>
    </xf>
    <xf numFmtId="0" fontId="24" fillId="0" borderId="0" xfId="0" applyFont="1" applyAlignment="1">
      <alignment horizontal="center" vertical="center"/>
    </xf>
    <xf numFmtId="0" fontId="6" fillId="0" borderId="0" xfId="0" applyFont="1" applyBorder="1" applyAlignment="1">
      <alignment horizontal="center" vertical="center"/>
    </xf>
    <xf numFmtId="0" fontId="24" fillId="3" borderId="2" xfId="0" applyFont="1" applyFill="1" applyBorder="1" applyAlignment="1" applyProtection="1">
      <alignment horizontal="center" vertical="center"/>
      <protection locked="0"/>
    </xf>
    <xf numFmtId="0" fontId="24" fillId="0" borderId="0" xfId="0" applyFont="1" applyAlignment="1">
      <alignment horizontal="center" vertical="center"/>
    </xf>
    <xf numFmtId="0" fontId="12" fillId="0" borderId="0" xfId="0" applyFont="1" applyBorder="1" applyAlignment="1">
      <alignment vertical="center" wrapText="1"/>
    </xf>
    <xf numFmtId="49" fontId="24" fillId="8" borderId="43" xfId="0" applyNumberFormat="1" applyFont="1" applyFill="1" applyBorder="1" applyAlignment="1">
      <alignment vertical="center"/>
    </xf>
    <xf numFmtId="0" fontId="12" fillId="11" borderId="0" xfId="0" applyFont="1" applyFill="1" applyBorder="1">
      <alignment vertical="center"/>
    </xf>
    <xf numFmtId="0" fontId="12" fillId="11" borderId="0" xfId="0" applyFont="1" applyFill="1" applyBorder="1" applyAlignment="1">
      <alignment horizontal="center" vertical="center"/>
    </xf>
    <xf numFmtId="0" fontId="12" fillId="11" borderId="0" xfId="0" applyFont="1" applyFill="1">
      <alignment vertical="center"/>
    </xf>
    <xf numFmtId="0" fontId="24" fillId="11" borderId="0" xfId="0" applyFont="1" applyFill="1" applyAlignment="1">
      <alignment vertical="center"/>
    </xf>
    <xf numFmtId="0" fontId="24" fillId="0" borderId="54" xfId="0" applyFont="1" applyBorder="1">
      <alignment vertical="center"/>
    </xf>
    <xf numFmtId="0" fontId="24" fillId="0" borderId="0" xfId="0" applyFont="1" applyAlignment="1">
      <alignment horizontal="center" vertical="center"/>
    </xf>
    <xf numFmtId="0" fontId="12" fillId="0" borderId="0" xfId="0" applyFont="1" applyBorder="1" applyAlignment="1">
      <alignment vertical="center"/>
    </xf>
    <xf numFmtId="0" fontId="24" fillId="3" borderId="26" xfId="0" applyFont="1" applyFill="1" applyBorder="1" applyAlignment="1" applyProtection="1">
      <alignment horizontal="center" vertical="center"/>
      <protection locked="0"/>
    </xf>
    <xf numFmtId="0" fontId="24" fillId="7" borderId="30" xfId="0" applyFont="1" applyFill="1" applyBorder="1" applyAlignment="1">
      <alignment horizontal="center" vertical="center"/>
    </xf>
    <xf numFmtId="0" fontId="24" fillId="7" borderId="26" xfId="0" applyFont="1" applyFill="1" applyBorder="1" applyAlignment="1">
      <alignment horizontal="center" vertical="center"/>
    </xf>
    <xf numFmtId="0" fontId="24" fillId="3" borderId="30" xfId="0" applyFont="1" applyFill="1" applyBorder="1" applyAlignment="1" applyProtection="1">
      <alignment horizontal="center" vertical="center"/>
      <protection locked="0"/>
    </xf>
    <xf numFmtId="0" fontId="24" fillId="3" borderId="27" xfId="0" applyFont="1" applyFill="1" applyBorder="1" applyAlignment="1" applyProtection="1">
      <alignment horizontal="center" vertical="center" shrinkToFit="1"/>
      <protection locked="0"/>
    </xf>
    <xf numFmtId="0" fontId="24" fillId="3" borderId="30" xfId="0" applyFont="1" applyFill="1" applyBorder="1" applyProtection="1">
      <alignment vertical="center"/>
      <protection locked="0"/>
    </xf>
    <xf numFmtId="0" fontId="24" fillId="0" borderId="0" xfId="0" applyFont="1" applyBorder="1" applyAlignment="1">
      <alignment horizontal="center" vertical="center"/>
    </xf>
    <xf numFmtId="0" fontId="24" fillId="14" borderId="17" xfId="0" applyFont="1" applyFill="1" applyBorder="1" applyProtection="1">
      <alignment vertical="center"/>
      <protection locked="0"/>
    </xf>
    <xf numFmtId="0" fontId="24" fillId="14" borderId="19" xfId="0" applyFont="1" applyFill="1" applyBorder="1" applyProtection="1">
      <alignment vertical="center"/>
      <protection locked="0"/>
    </xf>
    <xf numFmtId="0" fontId="24" fillId="14" borderId="20" xfId="0" applyFont="1" applyFill="1" applyBorder="1" applyAlignment="1" applyProtection="1">
      <alignment horizontal="center" vertical="center"/>
      <protection locked="0"/>
    </xf>
    <xf numFmtId="0" fontId="24" fillId="14" borderId="21" xfId="0" applyFont="1" applyFill="1" applyBorder="1" applyProtection="1">
      <alignment vertical="center"/>
      <protection locked="0"/>
    </xf>
    <xf numFmtId="0" fontId="24" fillId="14" borderId="22" xfId="0" applyFont="1" applyFill="1" applyBorder="1" applyAlignment="1" applyProtection="1">
      <alignment horizontal="center" vertical="center"/>
      <protection locked="0"/>
    </xf>
    <xf numFmtId="0" fontId="24" fillId="14" borderId="23" xfId="0" applyFont="1" applyFill="1" applyBorder="1" applyProtection="1">
      <alignment vertical="center"/>
      <protection locked="0"/>
    </xf>
    <xf numFmtId="0" fontId="24" fillId="14" borderId="24" xfId="0" applyFont="1" applyFill="1" applyBorder="1" applyProtection="1">
      <alignment vertical="center"/>
      <protection locked="0"/>
    </xf>
    <xf numFmtId="0" fontId="24" fillId="15" borderId="7" xfId="0" applyFont="1" applyFill="1" applyBorder="1" applyProtection="1">
      <alignment vertical="center"/>
      <protection locked="0"/>
    </xf>
    <xf numFmtId="0" fontId="24" fillId="15" borderId="12" xfId="0" applyFont="1" applyFill="1" applyBorder="1" applyProtection="1">
      <alignment vertical="center"/>
      <protection locked="0"/>
    </xf>
    <xf numFmtId="0" fontId="24" fillId="15" borderId="11" xfId="0" applyFont="1" applyFill="1" applyBorder="1" applyAlignment="1" applyProtection="1">
      <alignment horizontal="center" vertical="center"/>
      <protection locked="0"/>
    </xf>
    <xf numFmtId="0" fontId="24" fillId="15" borderId="13" xfId="0" applyFont="1" applyFill="1" applyBorder="1" applyAlignment="1" applyProtection="1">
      <alignment horizontal="center" vertical="center"/>
      <protection locked="0"/>
    </xf>
    <xf numFmtId="0" fontId="24" fillId="15" borderId="14" xfId="0" applyFont="1" applyFill="1" applyBorder="1" applyProtection="1">
      <alignment vertical="center"/>
      <protection locked="0"/>
    </xf>
    <xf numFmtId="0" fontId="24" fillId="15" borderId="9" xfId="0" applyFont="1" applyFill="1" applyBorder="1" applyProtection="1">
      <alignment vertical="center"/>
      <protection locked="0"/>
    </xf>
    <xf numFmtId="0" fontId="20" fillId="4" borderId="0" xfId="0" applyFont="1" applyFill="1" applyAlignment="1">
      <alignment horizontal="left" vertical="center"/>
    </xf>
    <xf numFmtId="0" fontId="4" fillId="10" borderId="0" xfId="0" applyFont="1" applyFill="1" applyAlignment="1">
      <alignment horizontal="left" vertical="center"/>
    </xf>
    <xf numFmtId="0" fontId="24" fillId="3" borderId="35" xfId="0" applyFont="1" applyFill="1" applyBorder="1" applyAlignment="1" applyProtection="1">
      <alignment horizontal="center" vertical="center"/>
      <protection locked="0"/>
    </xf>
    <xf numFmtId="0" fontId="24" fillId="3" borderId="62" xfId="0" applyFont="1" applyFill="1" applyBorder="1" applyAlignment="1" applyProtection="1">
      <alignment horizontal="center" vertical="center"/>
      <protection locked="0"/>
    </xf>
    <xf numFmtId="0" fontId="24" fillId="3" borderId="36" xfId="0" applyFont="1" applyFill="1" applyBorder="1" applyAlignment="1" applyProtection="1">
      <alignment horizontal="center" vertical="center"/>
      <protection locked="0"/>
    </xf>
    <xf numFmtId="0" fontId="24" fillId="3" borderId="61" xfId="0" applyFont="1" applyFill="1" applyBorder="1" applyAlignment="1" applyProtection="1">
      <alignment horizontal="center" vertical="center"/>
      <protection locked="0"/>
    </xf>
    <xf numFmtId="0" fontId="24" fillId="7" borderId="61" xfId="0" applyFont="1" applyFill="1" applyBorder="1" applyAlignment="1">
      <alignment horizontal="center" vertical="center"/>
    </xf>
    <xf numFmtId="0" fontId="24" fillId="7" borderId="36" xfId="0" applyFont="1" applyFill="1" applyBorder="1" applyAlignment="1">
      <alignment horizontal="center" vertical="center"/>
    </xf>
    <xf numFmtId="0" fontId="24" fillId="0" borderId="61" xfId="0" applyFont="1" applyBorder="1" applyAlignment="1">
      <alignment horizontal="center" vertical="center"/>
    </xf>
    <xf numFmtId="0" fontId="24" fillId="0" borderId="62" xfId="0" applyFont="1" applyBorder="1" applyAlignment="1">
      <alignment horizontal="center" vertical="center"/>
    </xf>
    <xf numFmtId="0" fontId="24" fillId="0" borderId="30" xfId="0" applyFont="1" applyBorder="1" applyAlignment="1">
      <alignment horizontal="center" vertical="center"/>
    </xf>
    <xf numFmtId="0" fontId="24" fillId="0" borderId="28" xfId="0" applyFont="1" applyBorder="1" applyAlignment="1">
      <alignment horizontal="center" vertical="center"/>
    </xf>
    <xf numFmtId="49" fontId="24" fillId="3" borderId="54" xfId="0" applyNumberFormat="1" applyFont="1" applyFill="1" applyBorder="1" applyAlignment="1" applyProtection="1">
      <alignment horizontal="center" vertical="center"/>
      <protection locked="0"/>
    </xf>
    <xf numFmtId="49" fontId="24" fillId="3" borderId="55" xfId="0" applyNumberFormat="1" applyFont="1" applyFill="1" applyBorder="1" applyAlignment="1" applyProtection="1">
      <alignment horizontal="center" vertical="center"/>
      <protection locked="0"/>
    </xf>
    <xf numFmtId="0" fontId="24" fillId="0" borderId="49" xfId="0" applyFont="1" applyBorder="1" applyAlignment="1">
      <alignment horizontal="center" vertical="center"/>
    </xf>
    <xf numFmtId="0" fontId="24" fillId="3" borderId="26" xfId="0" applyFont="1" applyFill="1" applyBorder="1" applyAlignment="1" applyProtection="1">
      <alignment horizontal="center" vertical="center"/>
      <protection locked="0"/>
    </xf>
    <xf numFmtId="0" fontId="24" fillId="2" borderId="26" xfId="0" applyFont="1" applyFill="1" applyBorder="1" applyAlignment="1" applyProtection="1">
      <alignment horizontal="center" vertical="center"/>
    </xf>
    <xf numFmtId="0" fontId="15" fillId="0" borderId="50" xfId="0" applyFont="1" applyFill="1" applyBorder="1" applyAlignment="1">
      <alignment horizontal="center" vertical="center"/>
    </xf>
    <xf numFmtId="0" fontId="24" fillId="0" borderId="51" xfId="0" applyFont="1" applyFill="1" applyBorder="1" applyAlignment="1" applyProtection="1">
      <alignment horizontal="center" vertical="center" wrapText="1"/>
    </xf>
    <xf numFmtId="0" fontId="24" fillId="0" borderId="52" xfId="0" applyFont="1" applyFill="1" applyBorder="1" applyAlignment="1" applyProtection="1">
      <alignment horizontal="center" vertical="center" wrapText="1"/>
    </xf>
    <xf numFmtId="0" fontId="24" fillId="0" borderId="51" xfId="0" applyFont="1" applyFill="1" applyBorder="1" applyAlignment="1">
      <alignment horizontal="center" vertical="center" wrapText="1"/>
    </xf>
    <xf numFmtId="0" fontId="24" fillId="0" borderId="52" xfId="0" applyFont="1" applyFill="1" applyBorder="1" applyAlignment="1">
      <alignment horizontal="center" vertical="center"/>
    </xf>
    <xf numFmtId="0" fontId="24" fillId="0" borderId="0" xfId="0" applyFont="1" applyAlignment="1">
      <alignment horizontal="center" vertical="center"/>
    </xf>
    <xf numFmtId="49" fontId="24" fillId="3" borderId="27" xfId="0" applyNumberFormat="1" applyFont="1" applyFill="1" applyBorder="1" applyAlignment="1" applyProtection="1">
      <alignment horizontal="left" vertical="center"/>
      <protection locked="0"/>
    </xf>
    <xf numFmtId="49" fontId="24" fillId="3" borderId="32" xfId="0" applyNumberFormat="1" applyFont="1" applyFill="1" applyBorder="1" applyAlignment="1" applyProtection="1">
      <alignment horizontal="left" vertical="center"/>
      <protection locked="0"/>
    </xf>
    <xf numFmtId="0" fontId="24" fillId="0" borderId="53" xfId="0" applyFont="1" applyFill="1" applyBorder="1" applyAlignment="1" applyProtection="1">
      <alignment horizontal="center" vertical="center" wrapText="1"/>
    </xf>
    <xf numFmtId="0" fontId="24" fillId="0" borderId="5" xfId="0" applyFont="1" applyFill="1" applyBorder="1" applyAlignment="1" applyProtection="1">
      <alignment horizontal="center" vertical="center"/>
    </xf>
    <xf numFmtId="0" fontId="24" fillId="0" borderId="15" xfId="0" applyFont="1" applyFill="1" applyBorder="1" applyAlignment="1">
      <alignment horizontal="center" vertical="center"/>
    </xf>
    <xf numFmtId="49" fontId="24" fillId="3" borderId="54" xfId="0" applyNumberFormat="1" applyFont="1" applyFill="1" applyBorder="1" applyAlignment="1" applyProtection="1">
      <alignment horizontal="left" vertical="center"/>
      <protection locked="0"/>
    </xf>
    <xf numFmtId="49" fontId="24" fillId="3" borderId="55" xfId="0" applyNumberFormat="1" applyFont="1" applyFill="1" applyBorder="1" applyAlignment="1" applyProtection="1">
      <alignment horizontal="left" vertical="center"/>
      <protection locked="0"/>
    </xf>
    <xf numFmtId="0" fontId="24" fillId="11" borderId="54" xfId="0" applyNumberFormat="1" applyFont="1" applyFill="1" applyBorder="1" applyAlignment="1" applyProtection="1">
      <alignment horizontal="center" vertical="center"/>
      <protection locked="0"/>
    </xf>
    <xf numFmtId="0" fontId="24" fillId="11" borderId="55" xfId="0" applyNumberFormat="1" applyFont="1" applyFill="1" applyBorder="1" applyAlignment="1" applyProtection="1">
      <alignment horizontal="center" vertical="center"/>
      <protection locked="0"/>
    </xf>
    <xf numFmtId="0" fontId="5" fillId="0" borderId="29" xfId="0" applyFont="1" applyBorder="1" applyAlignment="1">
      <alignment horizontal="center" vertical="center" wrapText="1"/>
    </xf>
    <xf numFmtId="0" fontId="5" fillId="0" borderId="28" xfId="0" applyFont="1" applyBorder="1" applyAlignment="1">
      <alignment horizontal="center" vertical="center"/>
    </xf>
    <xf numFmtId="0" fontId="24" fillId="7" borderId="30" xfId="0" applyFont="1" applyFill="1" applyBorder="1" applyAlignment="1">
      <alignment horizontal="center" vertical="center"/>
    </xf>
    <xf numFmtId="0" fontId="24" fillId="7" borderId="26" xfId="0" applyFont="1" applyFill="1" applyBorder="1" applyAlignment="1">
      <alignment horizontal="center" vertical="center"/>
    </xf>
    <xf numFmtId="0" fontId="24" fillId="0" borderId="30" xfId="0" applyFont="1" applyBorder="1" applyAlignment="1">
      <alignment horizontal="center" vertical="center" wrapText="1"/>
    </xf>
    <xf numFmtId="0" fontId="24" fillId="0" borderId="27" xfId="0" applyFont="1" applyBorder="1" applyAlignment="1">
      <alignment horizontal="center" vertical="center"/>
    </xf>
    <xf numFmtId="0" fontId="24" fillId="7" borderId="29" xfId="0" applyFont="1" applyFill="1" applyBorder="1" applyAlignment="1">
      <alignment horizontal="center" vertical="center"/>
    </xf>
    <xf numFmtId="0" fontId="24" fillId="7" borderId="49" xfId="0" applyFont="1" applyFill="1" applyBorder="1" applyAlignment="1">
      <alignment horizontal="center" vertical="center"/>
    </xf>
    <xf numFmtId="0" fontId="24" fillId="0" borderId="29" xfId="0" applyFont="1" applyBorder="1" applyAlignment="1">
      <alignment horizontal="center" vertical="center"/>
    </xf>
    <xf numFmtId="0" fontId="24" fillId="0" borderId="31" xfId="0" applyFont="1" applyBorder="1" applyAlignment="1">
      <alignment horizontal="center" vertical="center"/>
    </xf>
    <xf numFmtId="49" fontId="24" fillId="0" borderId="56" xfId="0" applyNumberFormat="1" applyFont="1" applyFill="1" applyBorder="1" applyAlignment="1" applyProtection="1">
      <alignment horizontal="center" vertical="center"/>
    </xf>
    <xf numFmtId="49" fontId="24" fillId="0" borderId="57" xfId="0" applyNumberFormat="1" applyFont="1" applyFill="1" applyBorder="1" applyAlignment="1" applyProtection="1">
      <alignment horizontal="center" vertical="center"/>
    </xf>
    <xf numFmtId="0" fontId="24" fillId="0" borderId="49" xfId="0" applyFont="1" applyBorder="1" applyAlignment="1">
      <alignment horizontal="center" vertical="center" wrapText="1"/>
    </xf>
    <xf numFmtId="0" fontId="24" fillId="0" borderId="27" xfId="0" applyFont="1" applyFill="1" applyBorder="1" applyAlignment="1">
      <alignment horizontal="center" vertical="center" wrapText="1"/>
    </xf>
    <xf numFmtId="0" fontId="24" fillId="0" borderId="27" xfId="0" applyFont="1" applyFill="1" applyBorder="1" applyAlignment="1">
      <alignment horizontal="center" vertical="center"/>
    </xf>
    <xf numFmtId="0" fontId="24" fillId="0" borderId="32" xfId="0" applyFont="1" applyFill="1" applyBorder="1" applyAlignment="1">
      <alignment horizontal="center" vertical="center"/>
    </xf>
    <xf numFmtId="49" fontId="24" fillId="3" borderId="58" xfId="0" applyNumberFormat="1" applyFont="1" applyFill="1" applyBorder="1" applyAlignment="1" applyProtection="1">
      <alignment horizontal="left" vertical="center"/>
      <protection locked="0"/>
    </xf>
    <xf numFmtId="49" fontId="24" fillId="3" borderId="59" xfId="0" applyNumberFormat="1" applyFont="1" applyFill="1" applyBorder="1" applyAlignment="1" applyProtection="1">
      <alignment horizontal="left" vertical="center"/>
      <protection locked="0"/>
    </xf>
    <xf numFmtId="49" fontId="24" fillId="3" borderId="60" xfId="0" applyNumberFormat="1" applyFont="1" applyFill="1" applyBorder="1" applyAlignment="1" applyProtection="1">
      <alignment horizontal="left" vertical="center"/>
      <protection locked="0"/>
    </xf>
    <xf numFmtId="49" fontId="24" fillId="3" borderId="60" xfId="0" applyNumberFormat="1" applyFont="1" applyFill="1" applyBorder="1" applyAlignment="1" applyProtection="1">
      <alignment horizontal="center" vertical="center"/>
      <protection locked="0"/>
    </xf>
    <xf numFmtId="0" fontId="24" fillId="3" borderId="30" xfId="0" applyFont="1" applyFill="1" applyBorder="1" applyAlignment="1" applyProtection="1">
      <alignment horizontal="center" vertical="center"/>
      <protection locked="0"/>
    </xf>
    <xf numFmtId="0" fontId="24" fillId="2" borderId="30" xfId="0" applyFont="1" applyFill="1" applyBorder="1" applyAlignment="1" applyProtection="1">
      <alignment horizontal="center" vertical="center"/>
    </xf>
    <xf numFmtId="0" fontId="24" fillId="3" borderId="27" xfId="0" applyFont="1" applyFill="1" applyBorder="1" applyAlignment="1" applyProtection="1">
      <alignment horizontal="center" vertical="center"/>
      <protection locked="0"/>
    </xf>
    <xf numFmtId="0" fontId="24" fillId="2" borderId="27" xfId="0" applyFont="1" applyFill="1" applyBorder="1" applyAlignment="1" applyProtection="1">
      <alignment horizontal="center" vertical="center"/>
    </xf>
    <xf numFmtId="0" fontId="6" fillId="13" borderId="41" xfId="0" applyFont="1" applyFill="1" applyBorder="1" applyAlignment="1">
      <alignment horizontal="left" vertical="top" wrapText="1"/>
    </xf>
    <xf numFmtId="0" fontId="6" fillId="13" borderId="44" xfId="0" applyFont="1" applyFill="1" applyBorder="1" applyAlignment="1">
      <alignment horizontal="left" vertical="top" wrapText="1"/>
    </xf>
    <xf numFmtId="0" fontId="6" fillId="13" borderId="45" xfId="0" applyFont="1" applyFill="1" applyBorder="1" applyAlignment="1">
      <alignment horizontal="left" vertical="top" wrapText="1"/>
    </xf>
    <xf numFmtId="0" fontId="6" fillId="13" borderId="25" xfId="0" applyFont="1" applyFill="1" applyBorder="1" applyAlignment="1">
      <alignment horizontal="left" vertical="top" wrapText="1"/>
    </xf>
    <xf numFmtId="0" fontId="6" fillId="13" borderId="0" xfId="0" applyFont="1" applyFill="1" applyBorder="1" applyAlignment="1">
      <alignment horizontal="left" vertical="top" wrapText="1"/>
    </xf>
    <xf numFmtId="0" fontId="6" fillId="13" borderId="46" xfId="0" applyFont="1" applyFill="1" applyBorder="1" applyAlignment="1">
      <alignment horizontal="left" vertical="top" wrapText="1"/>
    </xf>
    <xf numFmtId="0" fontId="6" fillId="13" borderId="47" xfId="0" applyFont="1" applyFill="1" applyBorder="1" applyAlignment="1">
      <alignment horizontal="left" vertical="top" wrapText="1"/>
    </xf>
    <xf numFmtId="0" fontId="6" fillId="13" borderId="48" xfId="0" applyFont="1" applyFill="1" applyBorder="1" applyAlignment="1">
      <alignment horizontal="left" vertical="top" wrapText="1"/>
    </xf>
    <xf numFmtId="0" fontId="6" fillId="13" borderId="10" xfId="0" applyFont="1" applyFill="1" applyBorder="1" applyAlignment="1">
      <alignment horizontal="left" vertical="top" wrapText="1"/>
    </xf>
    <xf numFmtId="0" fontId="33" fillId="0" borderId="0" xfId="0" applyNumberFormat="1" applyFont="1" applyFill="1" applyAlignment="1">
      <alignment vertical="center" wrapText="1" shrinkToFit="1"/>
    </xf>
  </cellXfs>
  <cellStyles count="2">
    <cellStyle name="標準" xfId="0" builtinId="0"/>
    <cellStyle name="標準 2" xfId="1" xr:uid="{00000000-0005-0000-0000-000001000000}"/>
  </cellStyles>
  <dxfs count="555">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CCFFFF"/>
        </patternFill>
      </fill>
    </dxf>
    <dxf>
      <fill>
        <patternFill>
          <bgColor rgb="FFFF99CC"/>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CCFFFF"/>
        </patternFill>
      </fill>
    </dxf>
    <dxf>
      <fill>
        <patternFill>
          <bgColor rgb="FFFF99CC"/>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CCFFFF"/>
        </patternFill>
      </fill>
    </dxf>
    <dxf>
      <fill>
        <patternFill>
          <bgColor rgb="FFFF99CC"/>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ont>
        <b/>
        <i val="0"/>
        <color rgb="FFFF0000"/>
      </font>
      <fill>
        <patternFill patternType="none">
          <bgColor indexed="65"/>
        </patternFill>
      </fill>
    </dxf>
    <dxf>
      <font>
        <condense val="0"/>
        <extend val="0"/>
        <color indexed="9"/>
      </font>
      <fill>
        <patternFill>
          <bgColor indexed="1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indexed="45"/>
        </patternFill>
      </fill>
    </dxf>
    <dxf>
      <fill>
        <patternFill>
          <bgColor indexed="45"/>
        </patternFill>
      </fill>
    </dxf>
    <dxf>
      <fill>
        <patternFill>
          <bgColor indexed="4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CCFFFF"/>
        </patternFill>
      </fill>
    </dxf>
    <dxf>
      <fill>
        <patternFill>
          <bgColor rgb="FFFF99CC"/>
        </patternFill>
      </fill>
    </dxf>
    <dxf>
      <font>
        <condense val="0"/>
        <extend val="0"/>
        <color auto="1"/>
      </font>
      <fill>
        <patternFill>
          <bgColor indexed="45"/>
        </patternFill>
      </fill>
    </dxf>
    <dxf>
      <font>
        <condense val="0"/>
        <extend val="0"/>
        <color auto="1"/>
      </font>
      <fill>
        <patternFill>
          <bgColor indexed="41"/>
        </patternFill>
      </fill>
    </dxf>
    <dxf>
      <fill>
        <patternFill>
          <bgColor indexed="45"/>
        </patternFill>
      </fill>
    </dxf>
    <dxf>
      <fill>
        <patternFill>
          <bgColor indexed="41"/>
        </patternFill>
      </fill>
    </dxf>
    <dxf>
      <font>
        <condense val="0"/>
        <extend val="0"/>
        <color auto="1"/>
      </font>
      <fill>
        <patternFill>
          <bgColor indexed="45"/>
        </patternFill>
      </fill>
    </dxf>
    <dxf>
      <font>
        <condense val="0"/>
        <extend val="0"/>
        <color auto="1"/>
      </font>
      <fill>
        <patternFill>
          <bgColor indexed="41"/>
        </patternFill>
      </fill>
    </dxf>
    <dxf>
      <fill>
        <patternFill>
          <bgColor indexed="45"/>
        </patternFill>
      </fill>
    </dxf>
    <dxf>
      <fill>
        <patternFill>
          <bgColor indexed="41"/>
        </patternFill>
      </fill>
    </dxf>
    <dxf>
      <font>
        <condense val="0"/>
        <extend val="0"/>
        <color auto="1"/>
      </font>
      <fill>
        <patternFill>
          <bgColor indexed="45"/>
        </patternFill>
      </fill>
    </dxf>
    <dxf>
      <font>
        <condense val="0"/>
        <extend val="0"/>
        <color auto="1"/>
      </font>
      <fill>
        <patternFill>
          <bgColor indexed="41"/>
        </patternFill>
      </fill>
    </dxf>
    <dxf>
      <fill>
        <patternFill>
          <bgColor indexed="41"/>
        </patternFill>
      </fill>
    </dxf>
    <dxf>
      <fill>
        <patternFill>
          <bgColor indexed="45"/>
        </patternFill>
      </fill>
    </dxf>
    <dxf>
      <fill>
        <patternFill>
          <bgColor indexed="10"/>
        </patternFill>
      </fill>
    </dxf>
    <dxf>
      <fill>
        <patternFill>
          <bgColor indexed="41"/>
        </patternFill>
      </fill>
    </dxf>
    <dxf>
      <fill>
        <patternFill>
          <bgColor indexed="45"/>
        </patternFill>
      </fill>
    </dxf>
    <dxf>
      <fill>
        <patternFill>
          <bgColor indexed="10"/>
        </patternFill>
      </fill>
    </dxf>
    <dxf>
      <fill>
        <patternFill>
          <bgColor indexed="45"/>
        </patternFill>
      </fill>
    </dxf>
    <dxf>
      <fill>
        <patternFill>
          <bgColor indexed="41"/>
        </patternFill>
      </fill>
    </dxf>
    <dxf>
      <fill>
        <patternFill>
          <bgColor rgb="FFCC0000"/>
        </patternFill>
      </fill>
    </dxf>
    <dxf>
      <font>
        <b/>
        <i val="0"/>
        <color rgb="FFFF0000"/>
      </font>
      <fill>
        <patternFill patternType="none">
          <bgColor indexed="65"/>
        </patternFill>
      </fill>
    </dxf>
    <dxf>
      <font>
        <b/>
        <i val="0"/>
        <color rgb="FFFF0000"/>
      </font>
      <fill>
        <patternFill patternType="none">
          <bgColor indexed="65"/>
        </patternFill>
      </fill>
    </dxf>
    <dxf>
      <fill>
        <patternFill>
          <bgColor rgb="FFCC0000"/>
        </patternFill>
      </fill>
    </dxf>
    <dxf>
      <fill>
        <patternFill>
          <bgColor indexed="10"/>
        </patternFill>
      </fill>
    </dxf>
    <dxf>
      <fill>
        <patternFill>
          <bgColor indexed="10"/>
        </patternFill>
      </fill>
    </dxf>
    <dxf>
      <fill>
        <patternFill>
          <bgColor rgb="FFCCFFFF"/>
        </patternFill>
      </fill>
    </dxf>
    <dxf>
      <fill>
        <patternFill>
          <bgColor rgb="FFFF99CC"/>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condense val="0"/>
        <extend val="0"/>
        <color auto="1"/>
      </font>
      <fill>
        <patternFill>
          <bgColor indexed="45"/>
        </patternFill>
      </fill>
    </dxf>
    <dxf>
      <font>
        <condense val="0"/>
        <extend val="0"/>
        <color auto="1"/>
      </font>
      <fill>
        <patternFill>
          <bgColor indexed="41"/>
        </patternFill>
      </fill>
    </dxf>
    <dxf>
      <fill>
        <patternFill>
          <bgColor indexed="45"/>
        </patternFill>
      </fill>
    </dxf>
    <dxf>
      <fill>
        <patternFill>
          <bgColor indexed="41"/>
        </patternFill>
      </fill>
    </dxf>
  </dxfs>
  <tableStyles count="0" defaultTableStyle="TableStyleMedium9" defaultPivotStyle="PivotStyleLight16"/>
  <colors>
    <mruColors>
      <color rgb="FFFF99CC"/>
      <color rgb="FFCCFFFF"/>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Kouichi%20Aoyama/Documents/&#38263;&#37326;&#38520;&#19978;&#31478;&#25216;&#21332;&#20250;/&#20013;&#20449;&#22320;&#21306;&#38520;&#19978;&#31478;&#25216;&#21332;&#20250;/&#20013;&#20449;&#36984;&#25163;&#27177;/2014/14chushincs_entry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個人種目申込一覧表"/>
      <sheetName val="リレー申込票"/>
      <sheetName val="団体略称一覧"/>
    </sheetNames>
    <sheetDataSet>
      <sheetData sheetId="0"/>
      <sheetData sheetId="1">
        <row r="20">
          <cell r="U20" t="str">
            <v>一･高男子</v>
          </cell>
        </row>
      </sheetData>
      <sheetData sheetId="2">
        <row r="15">
          <cell r="T15" t="str">
            <v>一･高男子</v>
          </cell>
          <cell r="U15" t="str">
            <v>一･高女子</v>
          </cell>
          <cell r="V15" t="str">
            <v>中学男子</v>
          </cell>
          <cell r="W15" t="str">
            <v>中学女子</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IV70"/>
  <sheetViews>
    <sheetView showGridLines="0" tabSelected="1" zoomScale="120" zoomScaleNormal="120" workbookViewId="0">
      <selection activeCell="D38" sqref="D38"/>
    </sheetView>
  </sheetViews>
  <sheetFormatPr defaultRowHeight="15.75" x14ac:dyDescent="0.15"/>
  <cols>
    <col min="1" max="1" width="3.875" style="98" customWidth="1"/>
    <col min="2" max="3" width="4.375" style="98" customWidth="1"/>
    <col min="4" max="4" width="97.75" style="98" customWidth="1"/>
    <col min="5" max="6" width="4.375" style="98" customWidth="1"/>
    <col min="7" max="7" width="3" style="1" customWidth="1"/>
    <col min="8" max="16384" width="9" style="1"/>
  </cols>
  <sheetData>
    <row r="1" spans="1:6" ht="21" x14ac:dyDescent="0.15">
      <c r="B1" s="158" t="s">
        <v>74</v>
      </c>
      <c r="C1" s="158"/>
      <c r="D1" s="158"/>
      <c r="E1" s="158"/>
      <c r="F1" s="99"/>
    </row>
    <row r="2" spans="1:6" s="25" customFormat="1" ht="24" x14ac:dyDescent="0.15">
      <c r="A2" s="102"/>
      <c r="B2" s="100"/>
      <c r="C2" s="100"/>
      <c r="D2" s="101" t="s">
        <v>75</v>
      </c>
      <c r="E2" s="100"/>
      <c r="F2" s="100"/>
    </row>
    <row r="3" spans="1:6" s="25" customFormat="1" ht="24" x14ac:dyDescent="0.15">
      <c r="A3" s="102"/>
      <c r="B3" s="100"/>
      <c r="C3" s="100"/>
      <c r="D3" s="101" t="s">
        <v>65</v>
      </c>
      <c r="E3" s="100"/>
      <c r="F3" s="100"/>
    </row>
    <row r="4" spans="1:6" s="25" customFormat="1" ht="24" x14ac:dyDescent="0.15">
      <c r="A4" s="102"/>
      <c r="B4" s="100"/>
      <c r="C4" s="100"/>
      <c r="D4" s="101" t="s">
        <v>122</v>
      </c>
      <c r="E4" s="100"/>
      <c r="F4" s="100"/>
    </row>
    <row r="5" spans="1:6" x14ac:dyDescent="0.15">
      <c r="C5" s="159" t="s">
        <v>76</v>
      </c>
      <c r="D5" s="159"/>
      <c r="E5" s="159"/>
      <c r="F5" s="103"/>
    </row>
    <row r="6" spans="1:6" x14ac:dyDescent="0.15">
      <c r="D6" s="98" t="s">
        <v>36</v>
      </c>
    </row>
    <row r="7" spans="1:6" x14ac:dyDescent="0.15">
      <c r="D7" s="98" t="s">
        <v>37</v>
      </c>
    </row>
    <row r="8" spans="1:6" x14ac:dyDescent="0.15">
      <c r="D8" s="98" t="s">
        <v>38</v>
      </c>
    </row>
    <row r="9" spans="1:6" x14ac:dyDescent="0.15">
      <c r="C9" s="159" t="s">
        <v>77</v>
      </c>
      <c r="D9" s="159"/>
      <c r="E9" s="159"/>
      <c r="F9" s="103"/>
    </row>
    <row r="10" spans="1:6" s="25" customFormat="1" x14ac:dyDescent="0.15">
      <c r="A10" s="102"/>
      <c r="B10" s="102"/>
      <c r="C10" s="100"/>
      <c r="D10" s="104" t="s">
        <v>78</v>
      </c>
      <c r="E10" s="100"/>
      <c r="F10" s="103"/>
    </row>
    <row r="11" spans="1:6" x14ac:dyDescent="0.15">
      <c r="D11" s="98" t="s">
        <v>79</v>
      </c>
    </row>
    <row r="12" spans="1:6" x14ac:dyDescent="0.15">
      <c r="D12" s="105" t="s">
        <v>80</v>
      </c>
    </row>
    <row r="13" spans="1:6" s="48" customFormat="1" x14ac:dyDescent="0.15">
      <c r="D13" s="48" t="s">
        <v>81</v>
      </c>
    </row>
    <row r="14" spans="1:6" x14ac:dyDescent="0.15">
      <c r="D14" s="98" t="s">
        <v>82</v>
      </c>
    </row>
    <row r="15" spans="1:6" s="48" customFormat="1" x14ac:dyDescent="0.15"/>
    <row r="16" spans="1:6" s="48" customFormat="1" x14ac:dyDescent="0.15">
      <c r="C16" s="106" t="s">
        <v>83</v>
      </c>
    </row>
    <row r="17" spans="3:4" x14ac:dyDescent="0.15">
      <c r="D17" s="107" t="s">
        <v>123</v>
      </c>
    </row>
    <row r="18" spans="3:4" x14ac:dyDescent="0.15">
      <c r="D18" s="107" t="s">
        <v>124</v>
      </c>
    </row>
    <row r="19" spans="3:4" x14ac:dyDescent="0.15">
      <c r="D19" s="107"/>
    </row>
    <row r="20" spans="3:4" s="48" customFormat="1" x14ac:dyDescent="0.15">
      <c r="C20" s="106" t="s">
        <v>84</v>
      </c>
    </row>
    <row r="21" spans="3:4" x14ac:dyDescent="0.15">
      <c r="D21" s="105" t="s">
        <v>118</v>
      </c>
    </row>
    <row r="22" spans="3:4" x14ac:dyDescent="0.15">
      <c r="D22" s="105" t="s">
        <v>100</v>
      </c>
    </row>
    <row r="23" spans="3:4" x14ac:dyDescent="0.15">
      <c r="D23" s="48" t="s">
        <v>93</v>
      </c>
    </row>
    <row r="24" spans="3:4" x14ac:dyDescent="0.15">
      <c r="D24" s="105" t="s">
        <v>94</v>
      </c>
    </row>
    <row r="25" spans="3:4" x14ac:dyDescent="0.15">
      <c r="D25" s="107" t="s">
        <v>85</v>
      </c>
    </row>
    <row r="26" spans="3:4" s="48" customFormat="1" x14ac:dyDescent="0.15">
      <c r="D26" s="48" t="s">
        <v>95</v>
      </c>
    </row>
    <row r="27" spans="3:4" x14ac:dyDescent="0.15">
      <c r="D27" s="107" t="s">
        <v>102</v>
      </c>
    </row>
    <row r="28" spans="3:4" x14ac:dyDescent="0.15">
      <c r="D28" s="107" t="s">
        <v>103</v>
      </c>
    </row>
    <row r="29" spans="3:4" s="48" customFormat="1" x14ac:dyDescent="0.15">
      <c r="D29" s="48" t="s">
        <v>96</v>
      </c>
    </row>
    <row r="30" spans="3:4" x14ac:dyDescent="0.15">
      <c r="D30" s="48" t="s">
        <v>97</v>
      </c>
    </row>
    <row r="31" spans="3:4" x14ac:dyDescent="0.15">
      <c r="D31" s="48" t="s">
        <v>86</v>
      </c>
    </row>
    <row r="32" spans="3:4" s="48" customFormat="1" x14ac:dyDescent="0.15">
      <c r="D32" s="48" t="s">
        <v>98</v>
      </c>
    </row>
    <row r="33" spans="3:4" s="48" customFormat="1" x14ac:dyDescent="0.15">
      <c r="D33" s="48" t="s">
        <v>87</v>
      </c>
    </row>
    <row r="34" spans="3:4" s="48" customFormat="1" x14ac:dyDescent="0.15">
      <c r="D34" s="48" t="s">
        <v>69</v>
      </c>
    </row>
    <row r="35" spans="3:4" s="48" customFormat="1" x14ac:dyDescent="0.15">
      <c r="D35" s="48" t="s">
        <v>140</v>
      </c>
    </row>
    <row r="36" spans="3:4" x14ac:dyDescent="0.15">
      <c r="D36" s="107" t="s">
        <v>101</v>
      </c>
    </row>
    <row r="37" spans="3:4" x14ac:dyDescent="0.15">
      <c r="D37" s="48"/>
    </row>
    <row r="38" spans="3:4" s="48" customFormat="1" x14ac:dyDescent="0.15">
      <c r="C38" s="106" t="s">
        <v>88</v>
      </c>
    </row>
    <row r="39" spans="3:4" s="48" customFormat="1" x14ac:dyDescent="0.15">
      <c r="D39" s="48" t="s">
        <v>145</v>
      </c>
    </row>
    <row r="40" spans="3:4" s="48" customFormat="1" x14ac:dyDescent="0.15">
      <c r="D40" s="48" t="s">
        <v>99</v>
      </c>
    </row>
    <row r="41" spans="3:4" s="48" customFormat="1" x14ac:dyDescent="0.15">
      <c r="D41" s="48" t="s">
        <v>89</v>
      </c>
    </row>
    <row r="42" spans="3:4" s="48" customFormat="1" x14ac:dyDescent="0.15">
      <c r="D42" s="48" t="s">
        <v>141</v>
      </c>
    </row>
    <row r="43" spans="3:4" s="48" customFormat="1" x14ac:dyDescent="0.15">
      <c r="D43" s="48" t="s">
        <v>113</v>
      </c>
    </row>
    <row r="44" spans="3:4" x14ac:dyDescent="0.15">
      <c r="D44" s="107" t="s">
        <v>114</v>
      </c>
    </row>
    <row r="45" spans="3:4" x14ac:dyDescent="0.15">
      <c r="D45" s="107" t="s">
        <v>90</v>
      </c>
    </row>
    <row r="46" spans="3:4" x14ac:dyDescent="0.15">
      <c r="D46" s="107" t="s">
        <v>102</v>
      </c>
    </row>
    <row r="47" spans="3:4" x14ac:dyDescent="0.15">
      <c r="D47" s="107" t="s">
        <v>103</v>
      </c>
    </row>
    <row r="48" spans="3:4" x14ac:dyDescent="0.15">
      <c r="D48" s="48" t="s">
        <v>115</v>
      </c>
    </row>
    <row r="49" spans="3:256" x14ac:dyDescent="0.15">
      <c r="D49" s="48"/>
    </row>
    <row r="50" spans="3:256" x14ac:dyDescent="0.15">
      <c r="C50" s="159" t="s">
        <v>91</v>
      </c>
      <c r="D50" s="159"/>
      <c r="E50" s="159"/>
      <c r="F50" s="103"/>
    </row>
    <row r="51" spans="3:256" s="98" customFormat="1" x14ac:dyDescent="0.15">
      <c r="D51" s="98" t="s">
        <v>39</v>
      </c>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3:256" s="98" customFormat="1" x14ac:dyDescent="0.15">
      <c r="D52" s="98" t="s">
        <v>40</v>
      </c>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3:256" s="98" customFormat="1" x14ac:dyDescent="0.15">
      <c r="D53" s="98" t="s">
        <v>41</v>
      </c>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3:256" s="98" customFormat="1" x14ac:dyDescent="0.15">
      <c r="D54" s="107" t="s">
        <v>42</v>
      </c>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3:256" s="98" customFormat="1" x14ac:dyDescent="0.15">
      <c r="D55" s="107" t="s">
        <v>66</v>
      </c>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3:256" s="98" customFormat="1" x14ac:dyDescent="0.15">
      <c r="D56" s="98" t="s">
        <v>43</v>
      </c>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3:256" s="98" customFormat="1" x14ac:dyDescent="0.15">
      <c r="C57" s="98" t="s">
        <v>44</v>
      </c>
      <c r="D57" s="98" t="s">
        <v>45</v>
      </c>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3:256" s="98" customFormat="1" x14ac:dyDescent="0.15">
      <c r="D58" s="98" t="s">
        <v>46</v>
      </c>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3:256" s="98" customFormat="1" x14ac:dyDescent="0.15">
      <c r="D59" s="98" t="s">
        <v>47</v>
      </c>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3:256" s="98" customFormat="1" x14ac:dyDescent="0.15">
      <c r="D60" s="98" t="s">
        <v>48</v>
      </c>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3:256" s="98" customFormat="1" x14ac:dyDescent="0.15">
      <c r="D61" s="98" t="s">
        <v>49</v>
      </c>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3:256" s="98" customFormat="1" x14ac:dyDescent="0.15">
      <c r="D62" s="98" t="s">
        <v>50</v>
      </c>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3:256" s="98" customFormat="1" x14ac:dyDescent="0.15">
      <c r="D63" s="98" t="s">
        <v>92</v>
      </c>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3:256" s="98" customFormat="1" x14ac:dyDescent="0.15">
      <c r="D64" s="98" t="s">
        <v>51</v>
      </c>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4:256" s="98" customFormat="1" x14ac:dyDescent="0.15">
      <c r="D65" s="98" t="s">
        <v>52</v>
      </c>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4:256" s="98" customFormat="1" x14ac:dyDescent="0.15">
      <c r="D66" s="98" t="s">
        <v>53</v>
      </c>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4:256" s="98" customFormat="1" x14ac:dyDescent="0.15">
      <c r="D67" s="98" t="s">
        <v>54</v>
      </c>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4:256" s="98" customFormat="1" x14ac:dyDescent="0.15">
      <c r="D68" s="98" t="s">
        <v>55</v>
      </c>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4:256" s="98" customFormat="1" x14ac:dyDescent="0.15">
      <c r="D69" s="107" t="s">
        <v>67</v>
      </c>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4:256" x14ac:dyDescent="0.15">
      <c r="D70" s="98" t="s">
        <v>105</v>
      </c>
    </row>
  </sheetData>
  <mergeCells count="4">
    <mergeCell ref="B1:E1"/>
    <mergeCell ref="C5:E5"/>
    <mergeCell ref="C9:E9"/>
    <mergeCell ref="C50:E50"/>
  </mergeCells>
  <phoneticPr fontId="19"/>
  <pageMargins left="0.15748031496062992" right="0.19685039370078741" top="0.35433070866141736" bottom="0.35433070866141736" header="0.51181102362204722" footer="0.51181102362204722"/>
  <pageSetup paperSize="9" scale="83"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AD117"/>
  <sheetViews>
    <sheetView showGridLines="0" zoomScale="90" zoomScaleNormal="90" workbookViewId="0">
      <selection activeCell="D4" sqref="D4:E4"/>
    </sheetView>
  </sheetViews>
  <sheetFormatPr defaultRowHeight="15.75" x14ac:dyDescent="0.15"/>
  <cols>
    <col min="1" max="1" width="3.25" style="1" customWidth="1"/>
    <col min="2" max="2" width="7.5" style="2" customWidth="1"/>
    <col min="3" max="3" width="8.625" style="2" customWidth="1"/>
    <col min="4" max="4" width="10" style="1" customWidth="1"/>
    <col min="5" max="5" width="16.875" style="1" customWidth="1"/>
    <col min="6" max="6" width="9.5" style="2" customWidth="1"/>
    <col min="7" max="9" width="13.875" style="2" customWidth="1"/>
    <col min="10" max="10" width="3.25" style="32" customWidth="1"/>
    <col min="11" max="11" width="14.5" style="1" customWidth="1"/>
    <col min="12" max="15" width="8.875" style="2" customWidth="1"/>
    <col min="16" max="17" width="8.875" style="136" customWidth="1"/>
    <col min="18" max="19" width="8.875" style="2" customWidth="1"/>
    <col min="20" max="20" width="10.5" style="2" hidden="1" customWidth="1"/>
    <col min="21" max="21" width="7.25" style="2" hidden="1" customWidth="1"/>
    <col min="22" max="22" width="5.5" style="1" hidden="1" customWidth="1"/>
    <col min="23" max="25" width="7.5" style="1" hidden="1" customWidth="1"/>
    <col min="26" max="30" width="2.75" style="1" hidden="1" customWidth="1"/>
    <col min="31" max="33" width="9" style="1" customWidth="1"/>
    <col min="34" max="16384" width="9" style="1"/>
  </cols>
  <sheetData>
    <row r="1" spans="1:30" ht="25.5" customHeight="1" thickBot="1" x14ac:dyDescent="0.2">
      <c r="B1" s="175" t="s">
        <v>125</v>
      </c>
      <c r="C1" s="175"/>
      <c r="D1" s="175"/>
      <c r="E1" s="175"/>
      <c r="F1" s="175"/>
      <c r="G1" s="180" t="s">
        <v>24</v>
      </c>
      <c r="H1" s="180"/>
      <c r="I1" s="180"/>
      <c r="K1" s="33"/>
      <c r="L1" s="33"/>
      <c r="M1" s="33"/>
      <c r="N1" s="33"/>
      <c r="O1" s="33"/>
      <c r="P1" s="33"/>
      <c r="Q1" s="33"/>
      <c r="R1" s="33"/>
      <c r="S1" s="33"/>
      <c r="T1" s="33"/>
      <c r="U1" s="33"/>
      <c r="V1" s="33"/>
      <c r="W1" s="33"/>
      <c r="X1" s="33"/>
    </row>
    <row r="2" spans="1:30" ht="6.75" customHeight="1" thickTop="1" thickBot="1" x14ac:dyDescent="0.2">
      <c r="K2" s="33"/>
      <c r="L2" s="33"/>
      <c r="M2" s="33"/>
      <c r="N2" s="33"/>
      <c r="O2" s="33"/>
      <c r="P2" s="33"/>
      <c r="Q2" s="33"/>
      <c r="R2" s="33"/>
      <c r="S2" s="33"/>
      <c r="T2" s="33"/>
      <c r="U2" s="33"/>
      <c r="V2" s="33"/>
      <c r="W2" s="33"/>
      <c r="X2" s="33"/>
    </row>
    <row r="3" spans="1:30" ht="27" customHeight="1" x14ac:dyDescent="0.15">
      <c r="B3" s="185" t="s">
        <v>34</v>
      </c>
      <c r="C3" s="179"/>
      <c r="D3" s="176" t="s">
        <v>120</v>
      </c>
      <c r="E3" s="177"/>
      <c r="F3" s="178" t="s">
        <v>121</v>
      </c>
      <c r="G3" s="179"/>
      <c r="H3" s="183" t="s">
        <v>117</v>
      </c>
      <c r="I3" s="184"/>
      <c r="K3" s="214" t="s">
        <v>139</v>
      </c>
      <c r="L3" s="215"/>
      <c r="M3" s="215"/>
      <c r="N3" s="215"/>
      <c r="O3" s="215"/>
      <c r="P3" s="215"/>
      <c r="Q3" s="215"/>
      <c r="R3" s="215"/>
      <c r="S3" s="216"/>
      <c r="T3" s="34"/>
      <c r="U3" s="35"/>
      <c r="V3" s="36"/>
      <c r="W3" s="35"/>
      <c r="X3" s="35"/>
    </row>
    <row r="4" spans="1:30" ht="27" customHeight="1" x14ac:dyDescent="0.15">
      <c r="B4" s="200" t="s">
        <v>110</v>
      </c>
      <c r="C4" s="201"/>
      <c r="D4" s="188"/>
      <c r="E4" s="189"/>
      <c r="F4" s="170"/>
      <c r="G4" s="171"/>
      <c r="H4" s="170"/>
      <c r="I4" s="209"/>
      <c r="K4" s="217"/>
      <c r="L4" s="218"/>
      <c r="M4" s="218"/>
      <c r="N4" s="218"/>
      <c r="O4" s="218"/>
      <c r="P4" s="218"/>
      <c r="Q4" s="218"/>
      <c r="R4" s="218"/>
      <c r="S4" s="219"/>
      <c r="T4" s="34"/>
      <c r="U4" s="33"/>
      <c r="V4" s="33"/>
      <c r="W4" s="33"/>
      <c r="X4" s="35"/>
    </row>
    <row r="5" spans="1:30" ht="27" customHeight="1" x14ac:dyDescent="0.15">
      <c r="B5" s="202" t="s">
        <v>0</v>
      </c>
      <c r="C5" s="37" t="s">
        <v>1</v>
      </c>
      <c r="D5" s="186"/>
      <c r="E5" s="187"/>
      <c r="F5" s="96" t="s">
        <v>68</v>
      </c>
      <c r="G5" s="206"/>
      <c r="H5" s="207"/>
      <c r="I5" s="208"/>
      <c r="K5" s="217"/>
      <c r="L5" s="218"/>
      <c r="M5" s="218"/>
      <c r="N5" s="218"/>
      <c r="O5" s="218"/>
      <c r="P5" s="218"/>
      <c r="Q5" s="218"/>
      <c r="R5" s="218"/>
      <c r="S5" s="219"/>
      <c r="T5" s="34"/>
      <c r="U5" s="33"/>
      <c r="V5" s="33"/>
      <c r="W5" s="33"/>
      <c r="X5" s="35"/>
    </row>
    <row r="6" spans="1:30" ht="27" customHeight="1" thickBot="1" x14ac:dyDescent="0.2">
      <c r="B6" s="199"/>
      <c r="C6" s="38" t="s">
        <v>56</v>
      </c>
      <c r="D6" s="181"/>
      <c r="E6" s="181"/>
      <c r="F6" s="181"/>
      <c r="G6" s="181"/>
      <c r="H6" s="181"/>
      <c r="I6" s="182"/>
      <c r="K6" s="217"/>
      <c r="L6" s="218"/>
      <c r="M6" s="218"/>
      <c r="N6" s="218"/>
      <c r="O6" s="218"/>
      <c r="P6" s="218"/>
      <c r="Q6" s="218"/>
      <c r="R6" s="218"/>
      <c r="S6" s="219"/>
      <c r="T6" s="34"/>
      <c r="U6" s="33"/>
      <c r="V6" s="33"/>
      <c r="W6" s="33"/>
      <c r="X6" s="35"/>
    </row>
    <row r="7" spans="1:30" ht="27" customHeight="1" thickBot="1" x14ac:dyDescent="0.2">
      <c r="B7" s="3" t="s">
        <v>17</v>
      </c>
      <c r="C7" s="39"/>
      <c r="D7" s="40"/>
      <c r="E7" s="40"/>
      <c r="F7" s="39"/>
      <c r="G7" s="41" t="e">
        <f>IF(COUNTIF(#REF!,1)&gt;=1,"参加制限を超えている種目があります","")</f>
        <v>#REF!</v>
      </c>
      <c r="H7" s="41"/>
      <c r="I7" s="41"/>
      <c r="K7" s="217"/>
      <c r="L7" s="218"/>
      <c r="M7" s="218"/>
      <c r="N7" s="218"/>
      <c r="O7" s="218"/>
      <c r="P7" s="218"/>
      <c r="Q7" s="218"/>
      <c r="R7" s="218"/>
      <c r="S7" s="219"/>
      <c r="T7" s="34"/>
      <c r="U7" s="36"/>
      <c r="V7" s="36"/>
      <c r="W7" s="36"/>
      <c r="X7" s="42"/>
    </row>
    <row r="8" spans="1:30" ht="27" customHeight="1" x14ac:dyDescent="0.15">
      <c r="B8" s="190" t="s">
        <v>20</v>
      </c>
      <c r="C8" s="191"/>
      <c r="D8" s="44"/>
      <c r="E8" s="4" t="s">
        <v>112</v>
      </c>
      <c r="G8" s="45" t="s">
        <v>21</v>
      </c>
      <c r="H8" s="46" t="s">
        <v>22</v>
      </c>
      <c r="I8" s="43" t="s">
        <v>23</v>
      </c>
      <c r="K8" s="217"/>
      <c r="L8" s="218"/>
      <c r="M8" s="218"/>
      <c r="N8" s="218"/>
      <c r="O8" s="218"/>
      <c r="P8" s="218"/>
      <c r="Q8" s="218"/>
      <c r="R8" s="218"/>
      <c r="S8" s="219"/>
      <c r="T8" s="34"/>
      <c r="U8" s="47"/>
      <c r="V8" s="47"/>
      <c r="W8" s="47"/>
      <c r="X8" s="48"/>
      <c r="Y8" s="48"/>
      <c r="Z8" s="48"/>
    </row>
    <row r="9" spans="1:30" ht="27" customHeight="1" thickBot="1" x14ac:dyDescent="0.2">
      <c r="B9" s="49">
        <f>SUM(A15+A35+A55+A75+A95)</f>
        <v>0</v>
      </c>
      <c r="C9" s="50">
        <f>SUM(A16+A36+A56+A76+A96)</f>
        <v>0</v>
      </c>
      <c r="D9" s="44"/>
      <c r="E9" s="90">
        <v>700</v>
      </c>
      <c r="G9" s="51">
        <f>B9*E9</f>
        <v>0</v>
      </c>
      <c r="H9" s="52">
        <f>リレー申込票!I6</f>
        <v>0</v>
      </c>
      <c r="I9" s="53">
        <f>SUM(G9+H9)</f>
        <v>0</v>
      </c>
      <c r="K9" s="220"/>
      <c r="L9" s="221"/>
      <c r="M9" s="221"/>
      <c r="N9" s="221"/>
      <c r="O9" s="221"/>
      <c r="P9" s="221"/>
      <c r="Q9" s="221"/>
      <c r="R9" s="221"/>
      <c r="S9" s="222"/>
      <c r="T9" s="34"/>
      <c r="U9" s="47"/>
      <c r="V9" s="54"/>
      <c r="W9" s="54"/>
      <c r="X9" s="54"/>
      <c r="Y9" s="48"/>
      <c r="Z9" s="48"/>
    </row>
    <row r="10" spans="1:30" ht="6.75" customHeight="1" thickBot="1" x14ac:dyDescent="0.2">
      <c r="B10" s="3"/>
      <c r="G10" s="3"/>
      <c r="S10" s="47"/>
      <c r="T10" s="47"/>
      <c r="U10" s="47"/>
      <c r="V10" s="54"/>
      <c r="W10" s="54"/>
      <c r="X10" s="54"/>
      <c r="Y10" s="48"/>
      <c r="Z10" s="48"/>
    </row>
    <row r="11" spans="1:30" ht="26.25" customHeight="1" thickBot="1" x14ac:dyDescent="0.2">
      <c r="B11" s="198" t="s">
        <v>2</v>
      </c>
      <c r="C11" s="194" t="s">
        <v>3</v>
      </c>
      <c r="D11" s="194" t="s">
        <v>73</v>
      </c>
      <c r="E11" s="55" t="s">
        <v>1</v>
      </c>
      <c r="F11" s="166" t="s">
        <v>4</v>
      </c>
      <c r="G11" s="168" t="s">
        <v>18</v>
      </c>
      <c r="H11" s="168"/>
      <c r="I11" s="169"/>
      <c r="K11" s="56" t="s">
        <v>5</v>
      </c>
      <c r="M11" s="41" t="e">
        <f>IF(COUNTIF(#REF!,1)&gt;=1,"参加制限を超えている種目があります","")</f>
        <v>#REF!</v>
      </c>
      <c r="N11" s="41"/>
      <c r="O11" s="41"/>
      <c r="P11" s="41"/>
      <c r="Q11" s="41"/>
      <c r="R11" s="41"/>
      <c r="S11" s="41"/>
      <c r="U11" s="57"/>
      <c r="V11" s="57"/>
      <c r="W11" s="57"/>
      <c r="X11" s="54"/>
      <c r="Y11" s="48"/>
      <c r="Z11" s="48"/>
    </row>
    <row r="12" spans="1:30" ht="26.25" customHeight="1" thickBot="1" x14ac:dyDescent="0.2">
      <c r="B12" s="199"/>
      <c r="C12" s="195"/>
      <c r="D12" s="195"/>
      <c r="E12" s="58" t="s">
        <v>72</v>
      </c>
      <c r="F12" s="167"/>
      <c r="G12" s="203" t="s">
        <v>19</v>
      </c>
      <c r="H12" s="204"/>
      <c r="I12" s="205"/>
      <c r="K12" s="108" t="s">
        <v>104</v>
      </c>
      <c r="L12" s="59" t="s">
        <v>135</v>
      </c>
      <c r="M12" s="60" t="s">
        <v>134</v>
      </c>
      <c r="N12" s="61" t="s">
        <v>106</v>
      </c>
      <c r="O12" s="62" t="s">
        <v>107</v>
      </c>
      <c r="P12" s="61" t="s">
        <v>108</v>
      </c>
      <c r="Q12" s="62" t="s">
        <v>136</v>
      </c>
      <c r="R12" s="61" t="s">
        <v>137</v>
      </c>
      <c r="S12" s="63" t="s">
        <v>138</v>
      </c>
      <c r="T12" s="29"/>
      <c r="V12" s="54"/>
      <c r="Y12" s="48"/>
      <c r="Z12" s="48"/>
    </row>
    <row r="13" spans="1:30" ht="26.25" customHeight="1" x14ac:dyDescent="0.15">
      <c r="B13" s="196" t="s">
        <v>62</v>
      </c>
      <c r="C13" s="192" t="s">
        <v>134</v>
      </c>
      <c r="D13" s="192"/>
      <c r="E13" s="65" t="s">
        <v>32</v>
      </c>
      <c r="F13" s="164">
        <v>5</v>
      </c>
      <c r="G13" s="139" t="s">
        <v>61</v>
      </c>
      <c r="H13" s="66"/>
      <c r="I13" s="67"/>
      <c r="K13" s="68" t="s">
        <v>16</v>
      </c>
      <c r="L13" s="109" t="s">
        <v>70</v>
      </c>
      <c r="M13" s="109" t="s">
        <v>70</v>
      </c>
      <c r="N13" s="110" t="s">
        <v>129</v>
      </c>
      <c r="O13" s="110" t="s">
        <v>129</v>
      </c>
      <c r="P13" s="110" t="s">
        <v>129</v>
      </c>
      <c r="Q13" s="110" t="s">
        <v>129</v>
      </c>
      <c r="R13" s="110" t="s">
        <v>129</v>
      </c>
      <c r="S13" s="111" t="s">
        <v>129</v>
      </c>
      <c r="T13" s="69"/>
      <c r="U13" s="54"/>
      <c r="V13" s="54"/>
      <c r="X13" s="54"/>
      <c r="Y13" s="48"/>
      <c r="Z13" s="48"/>
    </row>
    <row r="14" spans="1:30" ht="26.25" customHeight="1" x14ac:dyDescent="0.15">
      <c r="B14" s="197"/>
      <c r="C14" s="193"/>
      <c r="D14" s="193"/>
      <c r="E14" s="70" t="s">
        <v>33</v>
      </c>
      <c r="F14" s="165"/>
      <c r="G14" s="140">
        <v>34218</v>
      </c>
      <c r="H14" s="71"/>
      <c r="I14" s="72"/>
      <c r="K14" s="68" t="s">
        <v>57</v>
      </c>
      <c r="L14" s="110" t="s">
        <v>129</v>
      </c>
      <c r="M14" s="110" t="s">
        <v>129</v>
      </c>
      <c r="N14" s="109" t="s">
        <v>70</v>
      </c>
      <c r="O14" s="109" t="s">
        <v>70</v>
      </c>
      <c r="P14" s="109" t="s">
        <v>70</v>
      </c>
      <c r="Q14" s="109" t="s">
        <v>70</v>
      </c>
      <c r="R14" s="109" t="s">
        <v>70</v>
      </c>
      <c r="S14" s="112" t="s">
        <v>70</v>
      </c>
      <c r="T14" s="73"/>
      <c r="V14" s="54"/>
      <c r="W14" s="64"/>
      <c r="X14" s="54"/>
      <c r="Y14" s="48"/>
      <c r="Z14" s="133"/>
      <c r="AA14" s="19"/>
      <c r="AB14" s="19"/>
      <c r="AC14" s="19"/>
      <c r="AD14" s="19"/>
    </row>
    <row r="15" spans="1:30" ht="27" customHeight="1" x14ac:dyDescent="0.15">
      <c r="A15" s="32">
        <f>COUNTA(E15,E17,E19,E21,E23,E25,E27,E29,E31,E33)</f>
        <v>0</v>
      </c>
      <c r="B15" s="172">
        <v>1</v>
      </c>
      <c r="C15" s="173"/>
      <c r="D15" s="174"/>
      <c r="E15" s="74"/>
      <c r="F15" s="160"/>
      <c r="G15" s="138"/>
      <c r="H15" s="138"/>
      <c r="I15" s="75"/>
      <c r="J15" s="32" t="e">
        <f>IF(C15=$W$18,1,IF(C15=$X$18,2,IF(C15=#REF!,1,IF(C15=#REF!,2,IF(C15=#REF!,1,IF(C15=$Y$18,2,0))))))</f>
        <v>#REF!</v>
      </c>
      <c r="K15" s="68" t="s">
        <v>146</v>
      </c>
      <c r="L15" s="110" t="s">
        <v>129</v>
      </c>
      <c r="M15" s="110" t="s">
        <v>129</v>
      </c>
      <c r="N15" s="109" t="s">
        <v>70</v>
      </c>
      <c r="O15" s="109" t="s">
        <v>70</v>
      </c>
      <c r="P15" s="109" t="s">
        <v>70</v>
      </c>
      <c r="Q15" s="109" t="s">
        <v>70</v>
      </c>
      <c r="R15" s="109" t="s">
        <v>70</v>
      </c>
      <c r="S15" s="112" t="s">
        <v>70</v>
      </c>
      <c r="T15" s="73"/>
      <c r="V15" s="54"/>
      <c r="W15" s="64"/>
      <c r="X15" s="54"/>
      <c r="Y15" s="48"/>
      <c r="Z15" s="76" t="str">
        <f>C15&amp;G15</f>
        <v/>
      </c>
      <c r="AB15" s="77" t="str">
        <f>IF(E15="","",1)</f>
        <v/>
      </c>
      <c r="AC15" s="77" t="str">
        <f>IF(F15="","",1)</f>
        <v/>
      </c>
      <c r="AD15" s="135" t="str">
        <f>IF(G15="","",1)</f>
        <v/>
      </c>
    </row>
    <row r="16" spans="1:30" ht="27" customHeight="1" x14ac:dyDescent="0.15">
      <c r="A16" s="78">
        <f>COUNTA(G15:I15,G17:I17,G19:I19,G21:I21,G23:I23,G25:I25,G27:I27,G29:I29,G31:I31,G33:I33)</f>
        <v>0</v>
      </c>
      <c r="B16" s="172"/>
      <c r="C16" s="173"/>
      <c r="D16" s="174"/>
      <c r="E16" s="74"/>
      <c r="F16" s="162"/>
      <c r="G16" s="116"/>
      <c r="H16" s="116"/>
      <c r="I16" s="75"/>
      <c r="J16" s="117" t="str">
        <f>IF(E15="","",LEN(E15)-LEN(SUBSTITUTE(SUBSTITUTE(E15," ",),"　",)))</f>
        <v/>
      </c>
      <c r="K16" s="68" t="s">
        <v>6</v>
      </c>
      <c r="L16" s="110" t="s">
        <v>129</v>
      </c>
      <c r="M16" s="110" t="s">
        <v>129</v>
      </c>
      <c r="N16" s="109" t="s">
        <v>70</v>
      </c>
      <c r="O16" s="109" t="s">
        <v>70</v>
      </c>
      <c r="P16" s="109" t="s">
        <v>70</v>
      </c>
      <c r="Q16" s="109" t="s">
        <v>70</v>
      </c>
      <c r="R16" s="109" t="s">
        <v>70</v>
      </c>
      <c r="S16" s="112" t="s">
        <v>70</v>
      </c>
      <c r="T16" s="73"/>
      <c r="V16" s="54"/>
      <c r="W16" s="64"/>
      <c r="X16" s="54"/>
      <c r="Y16" s="48"/>
      <c r="Z16" s="79"/>
      <c r="AB16" s="77" t="str">
        <f>IF(E16="","",1)</f>
        <v/>
      </c>
      <c r="AC16" s="1" t="str">
        <f>IF(AND(AD15=1,AB16=""),1,"")</f>
        <v/>
      </c>
      <c r="AD16" s="1" t="str">
        <f>IF(AND(AD15=1,AC15=""),1,"")</f>
        <v/>
      </c>
    </row>
    <row r="17" spans="2:30" ht="27" customHeight="1" x14ac:dyDescent="0.15">
      <c r="B17" s="172">
        <v>2</v>
      </c>
      <c r="C17" s="173"/>
      <c r="D17" s="174"/>
      <c r="E17" s="74"/>
      <c r="F17" s="160"/>
      <c r="G17" s="138"/>
      <c r="H17" s="138"/>
      <c r="I17" s="75"/>
      <c r="J17" s="32" t="e">
        <f>IF(C17=$W$18,1,IF(C17=$X$18,2,IF(C17=#REF!,1,IF(C17=#REF!,2,IF(C17=#REF!,1,IF(C17=$Y$18,2,0))))))</f>
        <v>#REF!</v>
      </c>
      <c r="K17" s="68" t="s">
        <v>58</v>
      </c>
      <c r="L17" s="110" t="s">
        <v>129</v>
      </c>
      <c r="M17" s="110" t="s">
        <v>129</v>
      </c>
      <c r="N17" s="109" t="s">
        <v>70</v>
      </c>
      <c r="O17" s="109" t="s">
        <v>70</v>
      </c>
      <c r="P17" s="109" t="s">
        <v>70</v>
      </c>
      <c r="Q17" s="109" t="s">
        <v>70</v>
      </c>
      <c r="R17" s="109" t="s">
        <v>70</v>
      </c>
      <c r="S17" s="112" t="s">
        <v>70</v>
      </c>
      <c r="T17" s="73"/>
      <c r="U17" s="134" t="s">
        <v>128</v>
      </c>
      <c r="V17" s="131"/>
      <c r="W17" s="132"/>
      <c r="X17" s="131"/>
      <c r="Y17" s="133"/>
      <c r="Z17" s="76" t="str">
        <f>C17&amp;G17</f>
        <v/>
      </c>
      <c r="AB17" s="77" t="str">
        <f t="shared" ref="AB17:AB80" si="0">IF(E17="","",1)</f>
        <v/>
      </c>
      <c r="AC17" s="77" t="str">
        <f>IF(F17="","",1)</f>
        <v/>
      </c>
      <c r="AD17" s="135" t="str">
        <f>IF(G17="","",1)</f>
        <v/>
      </c>
    </row>
    <row r="18" spans="2:30" ht="27" customHeight="1" thickBot="1" x14ac:dyDescent="0.2">
      <c r="B18" s="172"/>
      <c r="C18" s="173"/>
      <c r="D18" s="174"/>
      <c r="E18" s="74"/>
      <c r="F18" s="162"/>
      <c r="G18" s="116"/>
      <c r="H18" s="116"/>
      <c r="I18" s="75"/>
      <c r="J18" s="117" t="str">
        <f>IF(E17="","",LEN(E17)-LEN(SUBSTITUTE(SUBSTITUTE(E17," ",),"　",)))</f>
        <v/>
      </c>
      <c r="K18" s="130" t="s">
        <v>149</v>
      </c>
      <c r="L18" s="113" t="s">
        <v>129</v>
      </c>
      <c r="M18" s="113" t="s">
        <v>129</v>
      </c>
      <c r="N18" s="114" t="s">
        <v>70</v>
      </c>
      <c r="O18" s="114" t="s">
        <v>70</v>
      </c>
      <c r="P18" s="114" t="s">
        <v>70</v>
      </c>
      <c r="Q18" s="114" t="s">
        <v>70</v>
      </c>
      <c r="R18" s="114" t="s">
        <v>70</v>
      </c>
      <c r="S18" s="115" t="s">
        <v>70</v>
      </c>
      <c r="T18" s="73"/>
      <c r="U18" s="134" t="s">
        <v>126</v>
      </c>
      <c r="V18" s="131" t="s">
        <v>127</v>
      </c>
      <c r="W18" s="132" t="s">
        <v>133</v>
      </c>
      <c r="X18" s="131" t="s">
        <v>134</v>
      </c>
      <c r="Y18" s="131" t="s">
        <v>134</v>
      </c>
      <c r="Z18" s="79"/>
      <c r="AB18" s="77" t="str">
        <f t="shared" si="0"/>
        <v/>
      </c>
      <c r="AC18" s="1" t="str">
        <f>IF(AND(AD17=1,AB18=""),1,"")</f>
        <v/>
      </c>
      <c r="AD18" s="1" t="str">
        <f>IF(AND(AD17=1,AC17=""),1,"")</f>
        <v/>
      </c>
    </row>
    <row r="19" spans="2:30" ht="27" customHeight="1" x14ac:dyDescent="0.15">
      <c r="B19" s="172">
        <v>3</v>
      </c>
      <c r="C19" s="173"/>
      <c r="D19" s="174"/>
      <c r="E19" s="74"/>
      <c r="F19" s="160"/>
      <c r="G19" s="138"/>
      <c r="H19" s="138"/>
      <c r="I19" s="75"/>
      <c r="J19" s="32" t="e">
        <f>IF(C19=$W$18,1,IF(C19=$X$18,2,IF(C19=#REF!,1,IF(C19=#REF!,2,IF(C19=#REF!,1,IF(C19=$Y$18,2,0))))))</f>
        <v>#REF!</v>
      </c>
      <c r="K19" s="80"/>
      <c r="L19" s="81"/>
      <c r="M19" s="82"/>
      <c r="N19" s="82"/>
      <c r="O19" s="82"/>
      <c r="P19" s="82"/>
      <c r="Q19" s="82"/>
      <c r="R19" s="82"/>
      <c r="S19" s="82"/>
      <c r="T19" s="82"/>
      <c r="U19" s="48" t="s">
        <v>10</v>
      </c>
      <c r="V19" s="137">
        <v>4</v>
      </c>
      <c r="W19" s="83" t="s">
        <v>130</v>
      </c>
      <c r="X19" s="83" t="s">
        <v>131</v>
      </c>
      <c r="Y19" s="83" t="s">
        <v>132</v>
      </c>
      <c r="Z19" s="76" t="str">
        <f>C19&amp;G19</f>
        <v/>
      </c>
      <c r="AB19" s="77" t="str">
        <f t="shared" si="0"/>
        <v/>
      </c>
      <c r="AC19" s="77" t="str">
        <f>IF(F19="","",1)</f>
        <v/>
      </c>
      <c r="AD19" s="77" t="str">
        <f>IF(G19="","",1)</f>
        <v/>
      </c>
    </row>
    <row r="20" spans="2:30" ht="27" customHeight="1" x14ac:dyDescent="0.15">
      <c r="B20" s="172"/>
      <c r="C20" s="173"/>
      <c r="D20" s="174"/>
      <c r="E20" s="74"/>
      <c r="F20" s="162"/>
      <c r="G20" s="116"/>
      <c r="H20" s="116"/>
      <c r="I20" s="75"/>
      <c r="J20" s="117" t="str">
        <f>IF(E19="","",LEN(E19)-LEN(SUBSTITUTE(SUBSTITUTE(E19," ",),"　",)))</f>
        <v/>
      </c>
      <c r="K20" s="84"/>
      <c r="L20" s="82"/>
      <c r="M20" s="82"/>
      <c r="N20" s="82"/>
      <c r="O20" s="82"/>
      <c r="P20" s="82"/>
      <c r="Q20" s="82"/>
      <c r="R20" s="81"/>
      <c r="S20" s="82"/>
      <c r="T20" s="82"/>
      <c r="U20" s="48" t="s">
        <v>11</v>
      </c>
      <c r="V20" s="5">
        <v>5</v>
      </c>
      <c r="W20" s="64"/>
      <c r="X20" s="64" t="s">
        <v>63</v>
      </c>
      <c r="Y20" s="64" t="s">
        <v>63</v>
      </c>
      <c r="Z20" s="79"/>
      <c r="AB20" s="77" t="str">
        <f t="shared" si="0"/>
        <v/>
      </c>
      <c r="AC20" s="1" t="str">
        <f>IF(AND(AD19=1,AB20=""),1,"")</f>
        <v/>
      </c>
      <c r="AD20" s="1" t="str">
        <f>IF(AND(AD19=1,AC19=""),1,"")</f>
        <v/>
      </c>
    </row>
    <row r="21" spans="2:30" ht="27" customHeight="1" x14ac:dyDescent="0.15">
      <c r="B21" s="172">
        <v>4</v>
      </c>
      <c r="C21" s="173"/>
      <c r="D21" s="174"/>
      <c r="E21" s="74"/>
      <c r="F21" s="160"/>
      <c r="G21" s="138"/>
      <c r="H21" s="138"/>
      <c r="I21" s="75"/>
      <c r="J21" s="32" t="e">
        <f>IF(C21=$W$18,1,IF(C21=$X$18,2,IF(C21=#REF!,1,IF(C21=#REF!,2,IF(C21=#REF!,1,IF(C21=$Y$18,2,0))))))</f>
        <v>#REF!</v>
      </c>
      <c r="K21" s="80"/>
      <c r="L21" s="82"/>
      <c r="M21" s="82"/>
      <c r="N21" s="82"/>
      <c r="O21" s="82"/>
      <c r="P21" s="82"/>
      <c r="Q21" s="82"/>
      <c r="R21" s="81"/>
      <c r="S21" s="82"/>
      <c r="T21" s="82"/>
      <c r="U21" s="48" t="s">
        <v>12</v>
      </c>
      <c r="V21" s="137">
        <v>6</v>
      </c>
      <c r="W21" s="64"/>
      <c r="X21" s="64" t="s">
        <v>147</v>
      </c>
      <c r="Y21" s="64" t="s">
        <v>147</v>
      </c>
      <c r="Z21" s="76" t="str">
        <f>C21&amp;G21</f>
        <v/>
      </c>
      <c r="AB21" s="77" t="str">
        <f t="shared" si="0"/>
        <v/>
      </c>
      <c r="AC21" s="77" t="str">
        <f>IF(F21="","",1)</f>
        <v/>
      </c>
      <c r="AD21" s="77" t="str">
        <f>IF(G21="","",1)</f>
        <v/>
      </c>
    </row>
    <row r="22" spans="2:30" ht="27" customHeight="1" x14ac:dyDescent="0.15">
      <c r="B22" s="172"/>
      <c r="C22" s="173"/>
      <c r="D22" s="174"/>
      <c r="E22" s="74"/>
      <c r="F22" s="162"/>
      <c r="G22" s="116"/>
      <c r="H22" s="116"/>
      <c r="I22" s="75"/>
      <c r="J22" s="117" t="str">
        <f>IF(E21="","",LEN(E21)-LEN(SUBSTITUTE(SUBSTITUTE(E21," ",),"　",)))</f>
        <v/>
      </c>
      <c r="K22" s="80"/>
      <c r="L22" s="81"/>
      <c r="M22" s="82"/>
      <c r="N22" s="82"/>
      <c r="O22" s="82"/>
      <c r="P22" s="82"/>
      <c r="Q22" s="82"/>
      <c r="R22" s="82"/>
      <c r="S22" s="82"/>
      <c r="T22" s="82"/>
      <c r="U22" s="48" t="s">
        <v>109</v>
      </c>
      <c r="V22" s="54"/>
      <c r="W22" s="54"/>
      <c r="X22" s="54" t="s">
        <v>6</v>
      </c>
      <c r="Y22" s="54" t="s">
        <v>6</v>
      </c>
      <c r="Z22" s="79"/>
      <c r="AB22" s="77" t="str">
        <f t="shared" si="0"/>
        <v/>
      </c>
      <c r="AC22" s="1" t="str">
        <f>IF(AND(AD21=1,AB22=""),1,"")</f>
        <v/>
      </c>
      <c r="AD22" s="1" t="str">
        <f>IF(AND(AD21=1,AC21=""),1,"")</f>
        <v/>
      </c>
    </row>
    <row r="23" spans="2:30" ht="27" customHeight="1" x14ac:dyDescent="0.15">
      <c r="B23" s="172">
        <v>5</v>
      </c>
      <c r="C23" s="173"/>
      <c r="D23" s="174"/>
      <c r="E23" s="74"/>
      <c r="F23" s="160"/>
      <c r="G23" s="138"/>
      <c r="H23" s="138"/>
      <c r="I23" s="75"/>
      <c r="J23" s="32" t="e">
        <f>IF(C23=$W$18,1,IF(C23=$X$18,2,IF(C23=#REF!,1,IF(C23=#REF!,2,IF(C23=#REF!,1,IF(C23=$Y$18,2,0))))))</f>
        <v>#REF!</v>
      </c>
      <c r="K23" s="80"/>
      <c r="L23" s="81"/>
      <c r="M23" s="82"/>
      <c r="N23" s="82"/>
      <c r="O23" s="82"/>
      <c r="P23" s="82"/>
      <c r="Q23" s="82"/>
      <c r="R23" s="82"/>
      <c r="S23" s="82"/>
      <c r="T23" s="82"/>
      <c r="U23" s="48" t="s">
        <v>110</v>
      </c>
      <c r="V23" s="54"/>
      <c r="W23" s="54"/>
      <c r="X23" s="54" t="s">
        <v>58</v>
      </c>
      <c r="Y23" s="54" t="s">
        <v>58</v>
      </c>
      <c r="Z23" s="76" t="str">
        <f>C23&amp;G23</f>
        <v/>
      </c>
      <c r="AB23" s="77" t="str">
        <f t="shared" si="0"/>
        <v/>
      </c>
      <c r="AC23" s="77" t="str">
        <f>IF(F23="","",1)</f>
        <v/>
      </c>
      <c r="AD23" s="77" t="str">
        <f>IF(G23="","",1)</f>
        <v/>
      </c>
    </row>
    <row r="24" spans="2:30" ht="27" customHeight="1" x14ac:dyDescent="0.15">
      <c r="B24" s="172"/>
      <c r="C24" s="173"/>
      <c r="D24" s="174"/>
      <c r="E24" s="74"/>
      <c r="F24" s="162"/>
      <c r="G24" s="116"/>
      <c r="H24" s="116"/>
      <c r="I24" s="75"/>
      <c r="J24" s="117" t="str">
        <f>IF(E23="","",LEN(E23)-LEN(SUBSTITUTE(SUBSTITUTE(E23," ",),"　",)))</f>
        <v/>
      </c>
      <c r="K24" s="85"/>
      <c r="L24" s="81"/>
      <c r="M24" s="82"/>
      <c r="N24" s="82"/>
      <c r="O24" s="82"/>
      <c r="P24" s="82"/>
      <c r="Q24" s="82"/>
      <c r="R24" s="81"/>
      <c r="S24" s="82"/>
      <c r="T24" s="82"/>
      <c r="U24" s="82"/>
      <c r="V24" s="12"/>
      <c r="W24" s="129"/>
      <c r="X24" s="129" t="s">
        <v>148</v>
      </c>
      <c r="Y24" s="129" t="s">
        <v>148</v>
      </c>
      <c r="Z24" s="79"/>
      <c r="AB24" s="77" t="str">
        <f t="shared" si="0"/>
        <v/>
      </c>
      <c r="AC24" s="1" t="str">
        <f>IF(AND(AD23=1,AB24=""),1,"")</f>
        <v/>
      </c>
      <c r="AD24" s="1" t="str">
        <f>IF(AND(AD23=1,AC23=""),1,"")</f>
        <v/>
      </c>
    </row>
    <row r="25" spans="2:30" ht="27" customHeight="1" x14ac:dyDescent="0.15">
      <c r="B25" s="172">
        <v>6</v>
      </c>
      <c r="C25" s="173"/>
      <c r="D25" s="174"/>
      <c r="E25" s="74"/>
      <c r="F25" s="160"/>
      <c r="G25" s="138"/>
      <c r="H25" s="138"/>
      <c r="I25" s="75"/>
      <c r="J25" s="32" t="e">
        <f>IF(C25=$W$18,1,IF(C25=$X$18,2,IF(C25=#REF!,1,IF(C25=#REF!,2,IF(C25=#REF!,1,IF(C25=$Y$18,2,0))))))</f>
        <v>#REF!</v>
      </c>
      <c r="K25" s="84"/>
      <c r="L25" s="82"/>
      <c r="M25" s="82"/>
      <c r="N25" s="82"/>
      <c r="O25" s="82"/>
      <c r="P25" s="82"/>
      <c r="Q25" s="82"/>
      <c r="R25" s="81"/>
      <c r="S25" s="82"/>
      <c r="T25" s="82"/>
      <c r="U25" s="82"/>
      <c r="Z25" s="76" t="str">
        <f>C25&amp;G25</f>
        <v/>
      </c>
      <c r="AB25" s="77" t="str">
        <f t="shared" si="0"/>
        <v/>
      </c>
      <c r="AC25" s="77" t="str">
        <f>IF(F25="","",1)</f>
        <v/>
      </c>
      <c r="AD25" s="77" t="str">
        <f>IF(G25="","",1)</f>
        <v/>
      </c>
    </row>
    <row r="26" spans="2:30" ht="27" customHeight="1" x14ac:dyDescent="0.15">
      <c r="B26" s="172"/>
      <c r="C26" s="173"/>
      <c r="D26" s="174"/>
      <c r="E26" s="74"/>
      <c r="F26" s="162"/>
      <c r="G26" s="116"/>
      <c r="H26" s="116"/>
      <c r="I26" s="75"/>
      <c r="J26" s="117" t="str">
        <f>IF(E25="","",LEN(E25)-LEN(SUBSTITUTE(SUBSTITUTE(E25," ",),"　",)))</f>
        <v/>
      </c>
      <c r="K26" s="80"/>
      <c r="L26" s="82"/>
      <c r="M26" s="82"/>
      <c r="N26" s="82"/>
      <c r="O26" s="82"/>
      <c r="P26" s="82"/>
      <c r="Q26" s="82"/>
      <c r="R26" s="81"/>
      <c r="S26" s="82"/>
      <c r="T26" s="82"/>
      <c r="U26" s="82"/>
      <c r="Z26" s="79"/>
      <c r="AB26" s="77" t="str">
        <f t="shared" si="0"/>
        <v/>
      </c>
      <c r="AC26" s="1" t="str">
        <f>IF(AND(AD25=1,AB26=""),1,"")</f>
        <v/>
      </c>
      <c r="AD26" s="1" t="str">
        <f>IF(AND(AD25=1,AC25=""),1,"")</f>
        <v/>
      </c>
    </row>
    <row r="27" spans="2:30" ht="27" customHeight="1" x14ac:dyDescent="0.15">
      <c r="B27" s="172">
        <v>7</v>
      </c>
      <c r="C27" s="173"/>
      <c r="D27" s="174"/>
      <c r="E27" s="74"/>
      <c r="F27" s="160"/>
      <c r="G27" s="138"/>
      <c r="H27" s="138"/>
      <c r="I27" s="75"/>
      <c r="J27" s="32" t="e">
        <f>IF(C27=$W$18,1,IF(C27=$X$18,2,IF(C27=#REF!,1,IF(C27=#REF!,2,IF(C27=#REF!,1,IF(C27=$Y$18,2,0))))))</f>
        <v>#REF!</v>
      </c>
      <c r="K27" s="80"/>
      <c r="L27" s="81"/>
      <c r="M27" s="82"/>
      <c r="N27" s="82"/>
      <c r="O27" s="82"/>
      <c r="P27" s="82"/>
      <c r="Q27" s="82"/>
      <c r="R27" s="82"/>
      <c r="S27" s="82"/>
      <c r="T27" s="82"/>
      <c r="U27" s="82"/>
      <c r="W27" s="2"/>
      <c r="Z27" s="76" t="str">
        <f>C27&amp;G27</f>
        <v/>
      </c>
      <c r="AB27" s="77" t="str">
        <f t="shared" si="0"/>
        <v/>
      </c>
      <c r="AC27" s="77" t="str">
        <f>IF(F27="","",1)</f>
        <v/>
      </c>
      <c r="AD27" s="77" t="str">
        <f>IF(G27="","",1)</f>
        <v/>
      </c>
    </row>
    <row r="28" spans="2:30" ht="27" customHeight="1" x14ac:dyDescent="0.15">
      <c r="B28" s="172"/>
      <c r="C28" s="173"/>
      <c r="D28" s="174"/>
      <c r="E28" s="74"/>
      <c r="F28" s="162"/>
      <c r="G28" s="116"/>
      <c r="H28" s="116"/>
      <c r="I28" s="75"/>
      <c r="J28" s="117" t="str">
        <f>IF(E27="","",LEN(E27)-LEN(SUBSTITUTE(SUBSTITUTE(E27," ",),"　",)))</f>
        <v/>
      </c>
      <c r="K28" s="80"/>
      <c r="L28" s="81"/>
      <c r="M28" s="82"/>
      <c r="N28" s="82"/>
      <c r="O28" s="82"/>
      <c r="P28" s="82"/>
      <c r="Q28" s="82"/>
      <c r="R28" s="82"/>
      <c r="S28" s="82"/>
      <c r="T28" s="82"/>
      <c r="U28" s="82"/>
      <c r="W28" s="2"/>
      <c r="Z28" s="79"/>
      <c r="AB28" s="77" t="str">
        <f t="shared" si="0"/>
        <v/>
      </c>
      <c r="AC28" s="1" t="str">
        <f>IF(AND(AD27=1,AB28=""),1,"")</f>
        <v/>
      </c>
      <c r="AD28" s="1" t="str">
        <f>IF(AND(AD27=1,AC27=""),1,"")</f>
        <v/>
      </c>
    </row>
    <row r="29" spans="2:30" ht="27" customHeight="1" x14ac:dyDescent="0.15">
      <c r="B29" s="172">
        <v>8</v>
      </c>
      <c r="C29" s="173"/>
      <c r="D29" s="174"/>
      <c r="E29" s="74"/>
      <c r="F29" s="160"/>
      <c r="G29" s="138"/>
      <c r="H29" s="138"/>
      <c r="I29" s="75"/>
      <c r="J29" s="32" t="e">
        <f>IF(C29=$W$18,1,IF(C29=$X$18,2,IF(C29=#REF!,1,IF(C29=#REF!,2,IF(C29=#REF!,1,IF(C29=$Y$18,2,0))))))</f>
        <v>#REF!</v>
      </c>
      <c r="K29" s="80"/>
      <c r="L29" s="82"/>
      <c r="M29" s="82"/>
      <c r="N29" s="82"/>
      <c r="O29" s="82"/>
      <c r="P29" s="82"/>
      <c r="Q29" s="82"/>
      <c r="R29" s="81"/>
      <c r="S29" s="82"/>
      <c r="T29" s="82"/>
      <c r="U29" s="82"/>
      <c r="W29" s="2"/>
      <c r="Z29" s="76" t="str">
        <f>C29&amp;G29</f>
        <v/>
      </c>
      <c r="AB29" s="77" t="str">
        <f t="shared" si="0"/>
        <v/>
      </c>
      <c r="AC29" s="77" t="str">
        <f>IF(F29="","",1)</f>
        <v/>
      </c>
      <c r="AD29" s="77" t="str">
        <f>IF(G29="","",1)</f>
        <v/>
      </c>
    </row>
    <row r="30" spans="2:30" ht="27" customHeight="1" x14ac:dyDescent="0.15">
      <c r="B30" s="172"/>
      <c r="C30" s="173"/>
      <c r="D30" s="174"/>
      <c r="E30" s="74"/>
      <c r="F30" s="162"/>
      <c r="G30" s="116"/>
      <c r="H30" s="116"/>
      <c r="I30" s="75"/>
      <c r="J30" s="117" t="str">
        <f>IF(E29="","",LEN(E29)-LEN(SUBSTITUTE(SUBSTITUTE(E29," ",),"　",)))</f>
        <v/>
      </c>
      <c r="K30" s="80"/>
      <c r="L30" s="82"/>
      <c r="M30" s="82"/>
      <c r="N30" s="82"/>
      <c r="O30" s="82"/>
      <c r="P30" s="82"/>
      <c r="Q30" s="82"/>
      <c r="R30" s="81"/>
      <c r="S30" s="82"/>
      <c r="T30" s="82"/>
      <c r="U30" s="82"/>
      <c r="W30" s="2"/>
      <c r="Z30" s="79"/>
      <c r="AB30" s="77" t="str">
        <f t="shared" si="0"/>
        <v/>
      </c>
      <c r="AC30" s="1" t="str">
        <f>IF(AND(AD29=1,AB30=""),1,"")</f>
        <v/>
      </c>
      <c r="AD30" s="1" t="str">
        <f>IF(AND(AD29=1,AC29=""),1,"")</f>
        <v/>
      </c>
    </row>
    <row r="31" spans="2:30" ht="27" customHeight="1" x14ac:dyDescent="0.15">
      <c r="B31" s="172">
        <v>9</v>
      </c>
      <c r="C31" s="173"/>
      <c r="D31" s="174"/>
      <c r="E31" s="74"/>
      <c r="F31" s="160"/>
      <c r="G31" s="138"/>
      <c r="H31" s="138"/>
      <c r="I31" s="75"/>
      <c r="J31" s="32" t="e">
        <f>IF(C31=$W$18,1,IF(C31=$X$18,2,IF(C31=#REF!,1,IF(C31=#REF!,2,IF(C31=#REF!,1,IF(C31=$Y$18,2,0))))))</f>
        <v>#REF!</v>
      </c>
      <c r="K31" s="80"/>
      <c r="L31" s="81"/>
      <c r="M31" s="82"/>
      <c r="N31" s="82"/>
      <c r="O31" s="82"/>
      <c r="P31" s="82"/>
      <c r="Q31" s="82"/>
      <c r="R31" s="82"/>
      <c r="S31" s="82"/>
      <c r="T31" s="82"/>
      <c r="U31" s="82"/>
      <c r="W31" s="2"/>
      <c r="Z31" s="76" t="str">
        <f>C31&amp;G31</f>
        <v/>
      </c>
      <c r="AB31" s="77" t="str">
        <f t="shared" si="0"/>
        <v/>
      </c>
      <c r="AC31" s="77" t="str">
        <f>IF(F31="","",1)</f>
        <v/>
      </c>
      <c r="AD31" s="77" t="str">
        <f>IF(G31="","",1)</f>
        <v/>
      </c>
    </row>
    <row r="32" spans="2:30" ht="27" customHeight="1" x14ac:dyDescent="0.15">
      <c r="B32" s="172"/>
      <c r="C32" s="173"/>
      <c r="D32" s="174"/>
      <c r="E32" s="74"/>
      <c r="F32" s="162"/>
      <c r="G32" s="116"/>
      <c r="H32" s="116"/>
      <c r="I32" s="75"/>
      <c r="J32" s="117" t="str">
        <f>IF(E31="","",LEN(E31)-LEN(SUBSTITUTE(SUBSTITUTE(E31," ",),"　",)))</f>
        <v/>
      </c>
      <c r="K32" s="80"/>
      <c r="L32" s="81"/>
      <c r="M32" s="82"/>
      <c r="N32" s="82"/>
      <c r="O32" s="82"/>
      <c r="P32" s="82"/>
      <c r="Q32" s="82"/>
      <c r="R32" s="82"/>
      <c r="S32" s="82"/>
      <c r="T32" s="82"/>
      <c r="U32" s="82"/>
      <c r="W32" s="2"/>
      <c r="Z32" s="79"/>
      <c r="AB32" s="77" t="str">
        <f t="shared" si="0"/>
        <v/>
      </c>
      <c r="AC32" s="1" t="str">
        <f>IF(AND(AD31=1,AB32=""),1,"")</f>
        <v/>
      </c>
      <c r="AD32" s="1" t="str">
        <f>IF(AND(AD31=1,AC31=""),1,"")</f>
        <v/>
      </c>
    </row>
    <row r="33" spans="1:30" ht="27" customHeight="1" x14ac:dyDescent="0.15">
      <c r="B33" s="172">
        <v>10</v>
      </c>
      <c r="C33" s="173"/>
      <c r="D33" s="174"/>
      <c r="E33" s="74"/>
      <c r="F33" s="160"/>
      <c r="G33" s="138"/>
      <c r="H33" s="138"/>
      <c r="I33" s="75"/>
      <c r="J33" s="32" t="e">
        <f>IF(C33=$W$18,1,IF(C33=$X$18,2,IF(C33=#REF!,1,IF(C33=#REF!,2,IF(C33=#REF!,1,IF(C33=$Y$18,2,0))))))</f>
        <v>#REF!</v>
      </c>
      <c r="K33" s="85"/>
      <c r="L33" s="81"/>
      <c r="M33" s="82"/>
      <c r="N33" s="82"/>
      <c r="O33" s="82"/>
      <c r="P33" s="82"/>
      <c r="Q33" s="82"/>
      <c r="R33" s="81"/>
      <c r="S33" s="82"/>
      <c r="T33" s="82"/>
      <c r="U33" s="82"/>
      <c r="Z33" s="76" t="str">
        <f>C33&amp;G33</f>
        <v/>
      </c>
      <c r="AB33" s="77" t="str">
        <f t="shared" si="0"/>
        <v/>
      </c>
      <c r="AC33" s="77" t="str">
        <f>IF(F33="","",1)</f>
        <v/>
      </c>
      <c r="AD33" s="77" t="str">
        <f>IF(G33="","",1)</f>
        <v/>
      </c>
    </row>
    <row r="34" spans="1:30" ht="27" customHeight="1" thickBot="1" x14ac:dyDescent="0.2">
      <c r="B34" s="199"/>
      <c r="C34" s="212"/>
      <c r="D34" s="213"/>
      <c r="E34" s="86"/>
      <c r="F34" s="161"/>
      <c r="G34" s="142"/>
      <c r="H34" s="142"/>
      <c r="I34" s="87"/>
      <c r="J34" s="117" t="str">
        <f>IF(E33="","",LEN(E33)-LEN(SUBSTITUTE(SUBSTITUTE(E33," ",),"　",)))</f>
        <v/>
      </c>
      <c r="K34" s="80"/>
      <c r="L34" s="82"/>
      <c r="M34" s="82"/>
      <c r="N34" s="82"/>
      <c r="O34" s="82"/>
      <c r="P34" s="82"/>
      <c r="Q34" s="82"/>
      <c r="R34" s="81"/>
      <c r="S34" s="82"/>
      <c r="T34" s="82"/>
      <c r="U34" s="82"/>
      <c r="W34" s="2"/>
      <c r="Z34" s="79"/>
      <c r="AB34" s="77" t="str">
        <f t="shared" si="0"/>
        <v/>
      </c>
      <c r="AC34" s="1" t="str">
        <f>IF(AND(AD33=1,AB34=""),1,"")</f>
        <v/>
      </c>
      <c r="AD34" s="1" t="str">
        <f>IF(AND(AD33=1,AC33=""),1,"")</f>
        <v/>
      </c>
    </row>
    <row r="35" spans="1:30" ht="27" customHeight="1" x14ac:dyDescent="0.15">
      <c r="A35" s="32">
        <f>COUNTA(E35,E37,E39,E41,E43,E45,E47,E49,E51,E53)</f>
        <v>0</v>
      </c>
      <c r="B35" s="198">
        <v>11</v>
      </c>
      <c r="C35" s="210"/>
      <c r="D35" s="211"/>
      <c r="E35" s="143"/>
      <c r="F35" s="163"/>
      <c r="G35" s="141"/>
      <c r="H35" s="141"/>
      <c r="I35" s="97"/>
      <c r="J35" s="32" t="e">
        <f>IF(C35=$W$18,1,IF(C35=$X$18,2,IF(C35=#REF!,1,IF(C35=#REF!,2,IF(C35=#REF!,1,IF(C35=$Y$18,2,0))))))</f>
        <v>#REF!</v>
      </c>
      <c r="K35" s="80"/>
      <c r="L35" s="81"/>
      <c r="M35" s="82"/>
      <c r="N35" s="82"/>
      <c r="O35" s="82"/>
      <c r="P35" s="82"/>
      <c r="Q35" s="82"/>
      <c r="R35" s="82"/>
      <c r="S35" s="82"/>
      <c r="T35" s="82"/>
      <c r="U35" s="82"/>
      <c r="V35" s="30"/>
      <c r="Z35" s="76" t="str">
        <f>C35&amp;G35</f>
        <v/>
      </c>
      <c r="AB35" s="77" t="str">
        <f t="shared" si="0"/>
        <v/>
      </c>
      <c r="AC35" s="77" t="str">
        <f>IF(F35="","",1)</f>
        <v/>
      </c>
      <c r="AD35" s="77" t="str">
        <f>IF(G35="","",1)</f>
        <v/>
      </c>
    </row>
    <row r="36" spans="1:30" ht="27" customHeight="1" x14ac:dyDescent="0.15">
      <c r="A36" s="78">
        <f>COUNTA(G35:I35,G37:I37,G39:I39,G41:I41,G43:I43,G45:I45,G47:I47,G49:I49,G51:I51,G53:I53)</f>
        <v>0</v>
      </c>
      <c r="B36" s="172"/>
      <c r="C36" s="173"/>
      <c r="D36" s="174"/>
      <c r="E36" s="74"/>
      <c r="F36" s="162"/>
      <c r="G36" s="116"/>
      <c r="H36" s="116"/>
      <c r="I36" s="75"/>
      <c r="J36" s="117" t="str">
        <f>IF(E35="","",LEN(E35)-LEN(SUBSTITUTE(SUBSTITUTE(E35," ",),"　",)))</f>
        <v/>
      </c>
      <c r="K36" s="80"/>
      <c r="L36" s="82"/>
      <c r="M36" s="82"/>
      <c r="N36" s="82"/>
      <c r="O36" s="82"/>
      <c r="P36" s="82"/>
      <c r="Q36" s="82"/>
      <c r="R36" s="81"/>
      <c r="S36" s="82"/>
      <c r="T36" s="82"/>
      <c r="U36" s="82"/>
      <c r="V36" s="30"/>
      <c r="Z36" s="79"/>
      <c r="AB36" s="77" t="str">
        <f t="shared" si="0"/>
        <v/>
      </c>
      <c r="AC36" s="1" t="str">
        <f>IF(AND(AD35=1,AB36=""),1,"")</f>
        <v/>
      </c>
      <c r="AD36" s="1" t="str">
        <f>IF(AND(AD35=1,AC35=""),1,"")</f>
        <v/>
      </c>
    </row>
    <row r="37" spans="1:30" ht="27" customHeight="1" x14ac:dyDescent="0.15">
      <c r="B37" s="172">
        <v>12</v>
      </c>
      <c r="C37" s="173"/>
      <c r="D37" s="174"/>
      <c r="E37" s="74"/>
      <c r="F37" s="160"/>
      <c r="G37" s="138"/>
      <c r="H37" s="138"/>
      <c r="I37" s="75"/>
      <c r="J37" s="32" t="e">
        <f>IF(C37=$W$18,1,IF(C37=$X$18,2,IF(C37=#REF!,1,IF(C37=#REF!,2,IF(C37=#REF!,1,IF(C37=$Y$18,2,0))))))</f>
        <v>#REF!</v>
      </c>
      <c r="K37" s="80"/>
      <c r="L37" s="82"/>
      <c r="M37" s="82"/>
      <c r="N37" s="82"/>
      <c r="O37" s="82"/>
      <c r="P37" s="82"/>
      <c r="Q37" s="82"/>
      <c r="R37" s="81"/>
      <c r="S37" s="82"/>
      <c r="T37" s="82"/>
      <c r="U37" s="82"/>
      <c r="V37" s="30"/>
      <c r="Z37" s="76" t="str">
        <f>C37&amp;G37</f>
        <v/>
      </c>
      <c r="AB37" s="77" t="str">
        <f t="shared" si="0"/>
        <v/>
      </c>
      <c r="AC37" s="77" t="str">
        <f>IF(F37="","",1)</f>
        <v/>
      </c>
      <c r="AD37" s="77" t="str">
        <f>IF(G37="","",1)</f>
        <v/>
      </c>
    </row>
    <row r="38" spans="1:30" ht="27" customHeight="1" x14ac:dyDescent="0.15">
      <c r="B38" s="172"/>
      <c r="C38" s="173"/>
      <c r="D38" s="174"/>
      <c r="E38" s="74"/>
      <c r="F38" s="162"/>
      <c r="G38" s="116"/>
      <c r="H38" s="116"/>
      <c r="I38" s="75"/>
      <c r="J38" s="117" t="str">
        <f>IF(E37="","",LEN(E37)-LEN(SUBSTITUTE(SUBSTITUTE(E37," ",),"　",)))</f>
        <v/>
      </c>
      <c r="K38" s="80"/>
      <c r="L38" s="81"/>
      <c r="M38" s="82"/>
      <c r="N38" s="82"/>
      <c r="O38" s="82"/>
      <c r="P38" s="82"/>
      <c r="Q38" s="82"/>
      <c r="R38" s="82"/>
      <c r="S38" s="82"/>
      <c r="T38" s="82"/>
      <c r="U38" s="82"/>
      <c r="V38" s="30"/>
      <c r="Z38" s="79"/>
      <c r="AB38" s="77" t="str">
        <f t="shared" si="0"/>
        <v/>
      </c>
      <c r="AC38" s="1" t="str">
        <f>IF(AND(AD37=1,AB38=""),1,"")</f>
        <v/>
      </c>
      <c r="AD38" s="1" t="str">
        <f>IF(AND(AD37=1,AC37=""),1,"")</f>
        <v/>
      </c>
    </row>
    <row r="39" spans="1:30" ht="27" customHeight="1" x14ac:dyDescent="0.15">
      <c r="B39" s="172">
        <v>13</v>
      </c>
      <c r="C39" s="173"/>
      <c r="D39" s="174"/>
      <c r="E39" s="74"/>
      <c r="F39" s="160"/>
      <c r="G39" s="138"/>
      <c r="H39" s="138"/>
      <c r="I39" s="75"/>
      <c r="J39" s="32" t="e">
        <f>IF(C39=$W$18,1,IF(C39=$X$18,2,IF(C39=#REF!,1,IF(C39=#REF!,2,IF(C39=#REF!,1,IF(C39=$Y$18,2,0))))))</f>
        <v>#REF!</v>
      </c>
      <c r="K39" s="80"/>
      <c r="L39" s="81"/>
      <c r="M39" s="82"/>
      <c r="N39" s="82"/>
      <c r="O39" s="82"/>
      <c r="P39" s="82"/>
      <c r="Q39" s="82"/>
      <c r="R39" s="82"/>
      <c r="S39" s="82"/>
      <c r="T39" s="82"/>
      <c r="U39" s="82"/>
      <c r="V39" s="30"/>
      <c r="Z39" s="76" t="str">
        <f>C39&amp;G39</f>
        <v/>
      </c>
      <c r="AB39" s="77" t="str">
        <f t="shared" si="0"/>
        <v/>
      </c>
      <c r="AC39" s="77" t="str">
        <f>IF(F39="","",1)</f>
        <v/>
      </c>
      <c r="AD39" s="77" t="str">
        <f>IF(G39="","",1)</f>
        <v/>
      </c>
    </row>
    <row r="40" spans="1:30" ht="27" customHeight="1" x14ac:dyDescent="0.15">
      <c r="B40" s="172"/>
      <c r="C40" s="173"/>
      <c r="D40" s="174"/>
      <c r="E40" s="74"/>
      <c r="F40" s="162"/>
      <c r="G40" s="116"/>
      <c r="H40" s="116"/>
      <c r="I40" s="75"/>
      <c r="J40" s="117" t="str">
        <f>IF(E39="","",LEN(E39)-LEN(SUBSTITUTE(SUBSTITUTE(E39," ",),"　",)))</f>
        <v/>
      </c>
      <c r="K40" s="85"/>
      <c r="L40" s="81"/>
      <c r="M40" s="82"/>
      <c r="N40" s="82"/>
      <c r="O40" s="82"/>
      <c r="P40" s="82"/>
      <c r="Q40" s="82"/>
      <c r="R40" s="81"/>
      <c r="S40" s="82"/>
      <c r="T40" s="82"/>
      <c r="U40" s="82"/>
      <c r="V40" s="30"/>
      <c r="Z40" s="79"/>
      <c r="AB40" s="77" t="str">
        <f t="shared" si="0"/>
        <v/>
      </c>
      <c r="AC40" s="1" t="str">
        <f>IF(AND(AD39=1,AB40=""),1,"")</f>
        <v/>
      </c>
      <c r="AD40" s="1" t="str">
        <f>IF(AND(AD39=1,AC39=""),1,"")</f>
        <v/>
      </c>
    </row>
    <row r="41" spans="1:30" ht="27" customHeight="1" x14ac:dyDescent="0.15">
      <c r="B41" s="172">
        <v>14</v>
      </c>
      <c r="C41" s="173"/>
      <c r="D41" s="174"/>
      <c r="E41" s="74"/>
      <c r="F41" s="160"/>
      <c r="G41" s="138"/>
      <c r="H41" s="138"/>
      <c r="I41" s="75"/>
      <c r="J41" s="32" t="e">
        <f>IF(C41=$W$18,1,IF(C41=$X$18,2,IF(C41=#REF!,1,IF(C41=#REF!,2,IF(C41=#REF!,1,IF(C41=$Y$18,2,0))))))</f>
        <v>#REF!</v>
      </c>
      <c r="K41" s="80"/>
      <c r="L41" s="82"/>
      <c r="M41" s="82"/>
      <c r="N41" s="82"/>
      <c r="O41" s="82"/>
      <c r="P41" s="82"/>
      <c r="Q41" s="82"/>
      <c r="R41" s="81"/>
      <c r="S41" s="82"/>
      <c r="T41" s="82"/>
      <c r="U41" s="82"/>
      <c r="V41" s="30"/>
      <c r="Z41" s="76" t="str">
        <f>C41&amp;G41</f>
        <v/>
      </c>
      <c r="AB41" s="77" t="str">
        <f t="shared" si="0"/>
        <v/>
      </c>
      <c r="AC41" s="77" t="str">
        <f>IF(F41="","",1)</f>
        <v/>
      </c>
      <c r="AD41" s="77" t="str">
        <f>IF(G41="","",1)</f>
        <v/>
      </c>
    </row>
    <row r="42" spans="1:30" ht="27" customHeight="1" x14ac:dyDescent="0.15">
      <c r="B42" s="172"/>
      <c r="C42" s="173"/>
      <c r="D42" s="174"/>
      <c r="E42" s="74"/>
      <c r="F42" s="162"/>
      <c r="G42" s="116"/>
      <c r="H42" s="116"/>
      <c r="I42" s="75"/>
      <c r="J42" s="117" t="str">
        <f>IF(E41="","",LEN(E41)-LEN(SUBSTITUTE(SUBSTITUTE(E41," ",),"　",)))</f>
        <v/>
      </c>
      <c r="K42" s="80"/>
      <c r="L42" s="82"/>
      <c r="M42" s="82"/>
      <c r="N42" s="82"/>
      <c r="O42" s="82"/>
      <c r="P42" s="82"/>
      <c r="Q42" s="82"/>
      <c r="R42" s="81"/>
      <c r="S42" s="82"/>
      <c r="T42" s="82"/>
      <c r="U42" s="82"/>
      <c r="V42" s="30"/>
      <c r="Z42" s="79"/>
      <c r="AB42" s="77" t="str">
        <f t="shared" si="0"/>
        <v/>
      </c>
      <c r="AC42" s="1" t="str">
        <f>IF(AND(AD41=1,AB42=""),1,"")</f>
        <v/>
      </c>
      <c r="AD42" s="1" t="str">
        <f>IF(AND(AD41=1,AC41=""),1,"")</f>
        <v/>
      </c>
    </row>
    <row r="43" spans="1:30" ht="27" customHeight="1" x14ac:dyDescent="0.15">
      <c r="B43" s="172">
        <v>15</v>
      </c>
      <c r="C43" s="173"/>
      <c r="D43" s="174"/>
      <c r="E43" s="74"/>
      <c r="F43" s="160"/>
      <c r="G43" s="138"/>
      <c r="H43" s="138"/>
      <c r="I43" s="75"/>
      <c r="J43" s="32" t="e">
        <f>IF(C43=$W$18,1,IF(C43=$X$18,2,IF(C43=#REF!,1,IF(C43=#REF!,2,IF(C43=#REF!,1,IF(C43=$Y$18,2,0))))))</f>
        <v>#REF!</v>
      </c>
      <c r="K43" s="80"/>
      <c r="L43" s="81"/>
      <c r="M43" s="82"/>
      <c r="N43" s="82"/>
      <c r="O43" s="82"/>
      <c r="P43" s="82"/>
      <c r="Q43" s="82"/>
      <c r="R43" s="82"/>
      <c r="S43" s="82"/>
      <c r="T43" s="82"/>
      <c r="U43" s="82"/>
      <c r="V43" s="30"/>
      <c r="Z43" s="76" t="str">
        <f>C43&amp;G43</f>
        <v/>
      </c>
      <c r="AB43" s="77" t="str">
        <f t="shared" si="0"/>
        <v/>
      </c>
      <c r="AC43" s="77" t="str">
        <f>IF(F43="","",1)</f>
        <v/>
      </c>
      <c r="AD43" s="77" t="str">
        <f>IF(G43="","",1)</f>
        <v/>
      </c>
    </row>
    <row r="44" spans="1:30" ht="27" customHeight="1" x14ac:dyDescent="0.15">
      <c r="B44" s="172"/>
      <c r="C44" s="173"/>
      <c r="D44" s="174"/>
      <c r="E44" s="74"/>
      <c r="F44" s="162"/>
      <c r="G44" s="116"/>
      <c r="H44" s="116"/>
      <c r="I44" s="75"/>
      <c r="J44" s="117" t="str">
        <f>IF(E43="","",LEN(E43)-LEN(SUBSTITUTE(SUBSTITUTE(E43," ",),"　",)))</f>
        <v/>
      </c>
      <c r="K44" s="80"/>
      <c r="L44" s="81"/>
      <c r="M44" s="82"/>
      <c r="N44" s="82"/>
      <c r="O44" s="82"/>
      <c r="P44" s="82"/>
      <c r="Q44" s="82"/>
      <c r="R44" s="82"/>
      <c r="S44" s="82"/>
      <c r="T44" s="82"/>
      <c r="U44" s="82"/>
      <c r="V44" s="30"/>
      <c r="Z44" s="79"/>
      <c r="AB44" s="77" t="str">
        <f t="shared" si="0"/>
        <v/>
      </c>
      <c r="AC44" s="1" t="str">
        <f>IF(AND(AD43=1,AB44=""),1,"")</f>
        <v/>
      </c>
      <c r="AD44" s="1" t="str">
        <f>IF(AND(AD43=1,AC43=""),1,"")</f>
        <v/>
      </c>
    </row>
    <row r="45" spans="1:30" ht="27" customHeight="1" x14ac:dyDescent="0.15">
      <c r="B45" s="172">
        <v>16</v>
      </c>
      <c r="C45" s="173"/>
      <c r="D45" s="174"/>
      <c r="E45" s="74"/>
      <c r="F45" s="160"/>
      <c r="G45" s="138"/>
      <c r="H45" s="138"/>
      <c r="I45" s="75"/>
      <c r="J45" s="32" t="e">
        <f>IF(C45=$W$18,1,IF(C45=$X$18,2,IF(C45=#REF!,1,IF(C45=#REF!,2,IF(C45=#REF!,1,IF(C45=$Y$18,2,0))))))</f>
        <v>#REF!</v>
      </c>
      <c r="K45" s="85"/>
      <c r="L45" s="81"/>
      <c r="M45" s="82"/>
      <c r="N45" s="82"/>
      <c r="O45" s="82"/>
      <c r="P45" s="82"/>
      <c r="Q45" s="82"/>
      <c r="R45" s="81"/>
      <c r="S45" s="82"/>
      <c r="T45" s="82"/>
      <c r="U45" s="82"/>
      <c r="V45" s="30"/>
      <c r="Z45" s="76" t="str">
        <f>C45&amp;G45</f>
        <v/>
      </c>
      <c r="AB45" s="77" t="str">
        <f t="shared" si="0"/>
        <v/>
      </c>
      <c r="AC45" s="77" t="str">
        <f>IF(F45="","",1)</f>
        <v/>
      </c>
      <c r="AD45" s="77" t="str">
        <f>IF(G45="","",1)</f>
        <v/>
      </c>
    </row>
    <row r="46" spans="1:30" ht="27" customHeight="1" x14ac:dyDescent="0.15">
      <c r="B46" s="172"/>
      <c r="C46" s="173"/>
      <c r="D46" s="174"/>
      <c r="E46" s="74"/>
      <c r="F46" s="162"/>
      <c r="G46" s="116"/>
      <c r="H46" s="116"/>
      <c r="I46" s="75"/>
      <c r="J46" s="117" t="str">
        <f>IF(E45="","",LEN(E45)-LEN(SUBSTITUTE(SUBSTITUTE(E45," ",),"　",)))</f>
        <v/>
      </c>
      <c r="K46" s="80"/>
      <c r="L46" s="81"/>
      <c r="M46" s="82"/>
      <c r="N46" s="82"/>
      <c r="O46" s="82"/>
      <c r="P46" s="82"/>
      <c r="Q46" s="82"/>
      <c r="R46" s="82"/>
      <c r="S46" s="82"/>
      <c r="T46" s="82"/>
      <c r="U46" s="82"/>
      <c r="V46" s="30"/>
      <c r="Z46" s="79"/>
      <c r="AB46" s="77" t="str">
        <f t="shared" si="0"/>
        <v/>
      </c>
      <c r="AC46" s="1" t="str">
        <f>IF(AND(AD45=1,AB46=""),1,"")</f>
        <v/>
      </c>
      <c r="AD46" s="1" t="str">
        <f>IF(AND(AD45=1,AC45=""),1,"")</f>
        <v/>
      </c>
    </row>
    <row r="47" spans="1:30" ht="27" customHeight="1" x14ac:dyDescent="0.15">
      <c r="B47" s="172">
        <v>17</v>
      </c>
      <c r="C47" s="173"/>
      <c r="D47" s="174"/>
      <c r="E47" s="74"/>
      <c r="F47" s="160"/>
      <c r="G47" s="138"/>
      <c r="H47" s="138"/>
      <c r="I47" s="75"/>
      <c r="J47" s="32" t="e">
        <f>IF(C47=$W$18,1,IF(C47=$X$18,2,IF(C47=#REF!,1,IF(C47=#REF!,2,IF(C47=#REF!,1,IF(C47=$Y$18,2,0))))))</f>
        <v>#REF!</v>
      </c>
      <c r="K47" s="80"/>
      <c r="L47" s="82"/>
      <c r="M47" s="82"/>
      <c r="N47" s="82"/>
      <c r="O47" s="82"/>
      <c r="P47" s="82"/>
      <c r="Q47" s="82"/>
      <c r="R47" s="81"/>
      <c r="S47" s="82"/>
      <c r="T47" s="82"/>
      <c r="U47" s="82"/>
      <c r="V47" s="30"/>
      <c r="Z47" s="76" t="str">
        <f>C47&amp;G47</f>
        <v/>
      </c>
      <c r="AB47" s="77" t="str">
        <f t="shared" si="0"/>
        <v/>
      </c>
      <c r="AC47" s="77" t="str">
        <f>IF(F47="","",1)</f>
        <v/>
      </c>
      <c r="AD47" s="77" t="str">
        <f>IF(G47="","",1)</f>
        <v/>
      </c>
    </row>
    <row r="48" spans="1:30" ht="27" customHeight="1" x14ac:dyDescent="0.15">
      <c r="B48" s="172"/>
      <c r="C48" s="173"/>
      <c r="D48" s="174"/>
      <c r="E48" s="74"/>
      <c r="F48" s="162"/>
      <c r="G48" s="116"/>
      <c r="H48" s="116"/>
      <c r="I48" s="75"/>
      <c r="J48" s="117" t="str">
        <f>IF(E47="","",LEN(E47)-LEN(SUBSTITUTE(SUBSTITUTE(E47," ",),"　",)))</f>
        <v/>
      </c>
      <c r="K48" s="80"/>
      <c r="L48" s="81"/>
      <c r="M48" s="82"/>
      <c r="N48" s="82"/>
      <c r="O48" s="82"/>
      <c r="P48" s="82"/>
      <c r="Q48" s="82"/>
      <c r="R48" s="82"/>
      <c r="S48" s="82"/>
      <c r="T48" s="82"/>
      <c r="U48" s="82"/>
      <c r="V48" s="30"/>
      <c r="Z48" s="79"/>
      <c r="AB48" s="77" t="str">
        <f t="shared" si="0"/>
        <v/>
      </c>
      <c r="AC48" s="1" t="str">
        <f>IF(AND(AD47=1,AB48=""),1,"")</f>
        <v/>
      </c>
      <c r="AD48" s="1" t="str">
        <f>IF(AND(AD47=1,AC47=""),1,"")</f>
        <v/>
      </c>
    </row>
    <row r="49" spans="1:30" ht="27" customHeight="1" x14ac:dyDescent="0.15">
      <c r="B49" s="172">
        <v>18</v>
      </c>
      <c r="C49" s="173"/>
      <c r="D49" s="174"/>
      <c r="E49" s="74"/>
      <c r="F49" s="160"/>
      <c r="G49" s="138"/>
      <c r="H49" s="138"/>
      <c r="I49" s="75"/>
      <c r="J49" s="32" t="e">
        <f>IF(C49=$W$18,1,IF(C49=$X$18,2,IF(C49=#REF!,1,IF(C49=#REF!,2,IF(C49=#REF!,1,IF(C49=$Y$18,2,0))))))</f>
        <v>#REF!</v>
      </c>
      <c r="K49" s="80"/>
      <c r="L49" s="81"/>
      <c r="M49" s="82"/>
      <c r="N49" s="82"/>
      <c r="O49" s="81"/>
      <c r="P49" s="81"/>
      <c r="Q49" s="81"/>
      <c r="R49" s="81"/>
      <c r="S49" s="82"/>
      <c r="T49" s="82"/>
      <c r="U49" s="82"/>
      <c r="V49" s="30"/>
      <c r="Z49" s="76" t="str">
        <f>C49&amp;G49</f>
        <v/>
      </c>
      <c r="AB49" s="77" t="str">
        <f t="shared" si="0"/>
        <v/>
      </c>
      <c r="AC49" s="77" t="str">
        <f>IF(F49="","",1)</f>
        <v/>
      </c>
      <c r="AD49" s="77" t="str">
        <f>IF(G49="","",1)</f>
        <v/>
      </c>
    </row>
    <row r="50" spans="1:30" ht="27" customHeight="1" x14ac:dyDescent="0.15">
      <c r="B50" s="172"/>
      <c r="C50" s="173"/>
      <c r="D50" s="174"/>
      <c r="E50" s="74"/>
      <c r="F50" s="162"/>
      <c r="G50" s="116"/>
      <c r="H50" s="116"/>
      <c r="I50" s="75"/>
      <c r="J50" s="117" t="str">
        <f>IF(E49="","",LEN(E49)-LEN(SUBSTITUTE(SUBSTITUTE(E49," ",),"　",)))</f>
        <v/>
      </c>
      <c r="K50" s="80"/>
      <c r="L50" s="81"/>
      <c r="M50" s="82"/>
      <c r="N50" s="82"/>
      <c r="O50" s="82"/>
      <c r="P50" s="82"/>
      <c r="Q50" s="82"/>
      <c r="R50" s="81"/>
      <c r="S50" s="82"/>
      <c r="T50" s="82"/>
      <c r="U50" s="82"/>
      <c r="V50" s="30"/>
      <c r="Z50" s="79"/>
      <c r="AB50" s="77" t="str">
        <f t="shared" si="0"/>
        <v/>
      </c>
      <c r="AC50" s="1" t="str">
        <f>IF(AND(AD49=1,AB50=""),1,"")</f>
        <v/>
      </c>
      <c r="AD50" s="1" t="str">
        <f>IF(AND(AD49=1,AC49=""),1,"")</f>
        <v/>
      </c>
    </row>
    <row r="51" spans="1:30" ht="27" customHeight="1" x14ac:dyDescent="0.15">
      <c r="B51" s="172">
        <v>19</v>
      </c>
      <c r="C51" s="173"/>
      <c r="D51" s="174"/>
      <c r="E51" s="74"/>
      <c r="F51" s="160"/>
      <c r="G51" s="138"/>
      <c r="H51" s="138"/>
      <c r="I51" s="75"/>
      <c r="J51" s="32" t="e">
        <f>IF(C51=$W$18,1,IF(C51=$X$18,2,IF(C51=#REF!,1,IF(C51=#REF!,2,IF(C51=#REF!,1,IF(C51=$Y$18,2,0))))))</f>
        <v>#REF!</v>
      </c>
      <c r="K51" s="80"/>
      <c r="L51" s="81"/>
      <c r="M51" s="82"/>
      <c r="N51" s="82"/>
      <c r="O51" s="82"/>
      <c r="P51" s="82"/>
      <c r="Q51" s="82"/>
      <c r="R51" s="81"/>
      <c r="S51" s="82"/>
      <c r="T51" s="82"/>
      <c r="U51" s="82"/>
      <c r="V51" s="30"/>
      <c r="Z51" s="76" t="str">
        <f>C51&amp;G51</f>
        <v/>
      </c>
      <c r="AB51" s="77" t="str">
        <f t="shared" si="0"/>
        <v/>
      </c>
      <c r="AC51" s="77" t="str">
        <f>IF(F51="","",1)</f>
        <v/>
      </c>
      <c r="AD51" s="77" t="str">
        <f>IF(G51="","",1)</f>
        <v/>
      </c>
    </row>
    <row r="52" spans="1:30" ht="27" customHeight="1" x14ac:dyDescent="0.15">
      <c r="B52" s="172"/>
      <c r="C52" s="173"/>
      <c r="D52" s="174"/>
      <c r="E52" s="74"/>
      <c r="F52" s="162"/>
      <c r="G52" s="116"/>
      <c r="H52" s="116"/>
      <c r="I52" s="75"/>
      <c r="J52" s="117" t="str">
        <f>IF(E51="","",LEN(E51)-LEN(SUBSTITUTE(SUBSTITUTE(E51," ",),"　",)))</f>
        <v/>
      </c>
      <c r="K52" s="80"/>
      <c r="L52" s="81"/>
      <c r="M52" s="82"/>
      <c r="N52" s="82"/>
      <c r="O52" s="82"/>
      <c r="P52" s="82"/>
      <c r="Q52" s="82"/>
      <c r="R52" s="81"/>
      <c r="S52" s="82"/>
      <c r="T52" s="82"/>
      <c r="U52" s="82"/>
      <c r="V52" s="30"/>
      <c r="Z52" s="79"/>
      <c r="AB52" s="77" t="str">
        <f t="shared" si="0"/>
        <v/>
      </c>
      <c r="AC52" s="1" t="str">
        <f>IF(AND(AD51=1,AB52=""),1,"")</f>
        <v/>
      </c>
      <c r="AD52" s="1" t="str">
        <f>IF(AND(AD51=1,AC51=""),1,"")</f>
        <v/>
      </c>
    </row>
    <row r="53" spans="1:30" ht="27" customHeight="1" x14ac:dyDescent="0.15">
      <c r="B53" s="172">
        <v>20</v>
      </c>
      <c r="C53" s="173"/>
      <c r="D53" s="174"/>
      <c r="E53" s="74"/>
      <c r="F53" s="160"/>
      <c r="G53" s="138"/>
      <c r="H53" s="138"/>
      <c r="I53" s="75"/>
      <c r="J53" s="32" t="e">
        <f>IF(C53=$W$18,1,IF(C53=$X$18,2,IF(C53=#REF!,1,IF(C53=#REF!,2,IF(C53=#REF!,1,IF(C53=$Y$18,2,0))))))</f>
        <v>#REF!</v>
      </c>
      <c r="K53" s="80"/>
      <c r="L53" s="81"/>
      <c r="M53" s="81"/>
      <c r="N53" s="81"/>
      <c r="O53" s="82"/>
      <c r="P53" s="82"/>
      <c r="Q53" s="82"/>
      <c r="R53" s="81"/>
      <c r="S53" s="82"/>
      <c r="T53" s="82"/>
      <c r="U53" s="82"/>
      <c r="V53" s="30"/>
      <c r="Z53" s="76" t="str">
        <f>C53&amp;G53</f>
        <v/>
      </c>
      <c r="AB53" s="77" t="str">
        <f t="shared" si="0"/>
        <v/>
      </c>
      <c r="AC53" s="77" t="str">
        <f>IF(F53="","",1)</f>
        <v/>
      </c>
      <c r="AD53" s="77" t="str">
        <f>IF(G53="","",1)</f>
        <v/>
      </c>
    </row>
    <row r="54" spans="1:30" ht="27" customHeight="1" thickBot="1" x14ac:dyDescent="0.2">
      <c r="B54" s="199"/>
      <c r="C54" s="212"/>
      <c r="D54" s="213"/>
      <c r="E54" s="86"/>
      <c r="F54" s="161"/>
      <c r="G54" s="142"/>
      <c r="H54" s="142"/>
      <c r="I54" s="87"/>
      <c r="J54" s="117" t="str">
        <f>IF(E53="","",LEN(E53)-LEN(SUBSTITUTE(SUBSTITUTE(E53," ",),"　",)))</f>
        <v/>
      </c>
      <c r="K54" s="80"/>
      <c r="L54" s="81"/>
      <c r="M54" s="81"/>
      <c r="N54" s="81"/>
      <c r="O54" s="82"/>
      <c r="P54" s="82"/>
      <c r="Q54" s="82"/>
      <c r="R54" s="81"/>
      <c r="S54" s="82"/>
      <c r="T54" s="82"/>
      <c r="U54" s="82"/>
      <c r="V54" s="30"/>
      <c r="Z54" s="79"/>
      <c r="AB54" s="77" t="str">
        <f t="shared" si="0"/>
        <v/>
      </c>
      <c r="AC54" s="1" t="str">
        <f>IF(AND(AD53=1,AB54=""),1,"")</f>
        <v/>
      </c>
      <c r="AD54" s="1" t="str">
        <f>IF(AND(AD53=1,AC53=""),1,"")</f>
        <v/>
      </c>
    </row>
    <row r="55" spans="1:30" ht="27" customHeight="1" x14ac:dyDescent="0.15">
      <c r="A55" s="32">
        <f>COUNTA(E55,E57,E59,E61,E63,E65,E67,E69,E71,E73)</f>
        <v>0</v>
      </c>
      <c r="B55" s="198">
        <v>21</v>
      </c>
      <c r="C55" s="210"/>
      <c r="D55" s="211"/>
      <c r="E55" s="143"/>
      <c r="F55" s="163"/>
      <c r="G55" s="141"/>
      <c r="H55" s="141"/>
      <c r="I55" s="97"/>
      <c r="J55" s="32" t="e">
        <f>IF(C55=$W$18,1,IF(C55=$X$18,2,IF(C55=#REF!,1,IF(C55=#REF!,2,IF(C55=#REF!,1,IF(C55=$Y$18,2,0))))))</f>
        <v>#REF!</v>
      </c>
      <c r="K55" s="80"/>
      <c r="L55" s="81"/>
      <c r="M55" s="82"/>
      <c r="N55" s="82"/>
      <c r="O55" s="82"/>
      <c r="P55" s="82"/>
      <c r="Q55" s="82"/>
      <c r="R55" s="81"/>
      <c r="S55" s="82"/>
      <c r="T55" s="82"/>
      <c r="U55" s="82"/>
      <c r="V55" s="30"/>
      <c r="Z55" s="76" t="str">
        <f>C55&amp;G55</f>
        <v/>
      </c>
      <c r="AB55" s="77" t="str">
        <f t="shared" si="0"/>
        <v/>
      </c>
      <c r="AC55" s="77" t="str">
        <f>IF(F55="","",1)</f>
        <v/>
      </c>
      <c r="AD55" s="77" t="str">
        <f>IF(G55="","",1)</f>
        <v/>
      </c>
    </row>
    <row r="56" spans="1:30" ht="27" customHeight="1" x14ac:dyDescent="0.15">
      <c r="A56" s="78">
        <f>COUNTA(G55:I55,G57:I57,G59:I59,G61:I61,G63:I63,G65:I65,G67:I67,G69:I69,G71:I71,G73:I73)</f>
        <v>0</v>
      </c>
      <c r="B56" s="172"/>
      <c r="C56" s="173"/>
      <c r="D56" s="174"/>
      <c r="E56" s="74"/>
      <c r="F56" s="162"/>
      <c r="G56" s="116"/>
      <c r="H56" s="116"/>
      <c r="I56" s="75"/>
      <c r="J56" s="117" t="str">
        <f>IF(E55="","",LEN(E55)-LEN(SUBSTITUTE(SUBSTITUTE(E55," ",),"　",)))</f>
        <v/>
      </c>
      <c r="K56" s="80"/>
      <c r="L56" s="81"/>
      <c r="M56" s="82"/>
      <c r="N56" s="82"/>
      <c r="O56" s="82"/>
      <c r="P56" s="82"/>
      <c r="Q56" s="82"/>
      <c r="R56" s="81"/>
      <c r="S56" s="82"/>
      <c r="T56" s="82"/>
      <c r="U56" s="82"/>
      <c r="V56" s="30"/>
      <c r="Z56" s="79"/>
      <c r="AB56" s="77" t="str">
        <f t="shared" si="0"/>
        <v/>
      </c>
      <c r="AC56" s="1" t="str">
        <f>IF(AND(AD55=1,AB56=""),1,"")</f>
        <v/>
      </c>
      <c r="AD56" s="1" t="str">
        <f>IF(AND(AD55=1,AC55=""),1,"")</f>
        <v/>
      </c>
    </row>
    <row r="57" spans="1:30" ht="27" customHeight="1" x14ac:dyDescent="0.15">
      <c r="B57" s="172">
        <v>22</v>
      </c>
      <c r="C57" s="173"/>
      <c r="D57" s="174"/>
      <c r="E57" s="74"/>
      <c r="F57" s="160"/>
      <c r="G57" s="138"/>
      <c r="H57" s="138"/>
      <c r="I57" s="75"/>
      <c r="J57" s="32" t="e">
        <f>IF(C57=$W$18,1,IF(C57=$X$18,2,IF(C57=#REF!,1,IF(C57=#REF!,2,IF(C57=#REF!,1,IF(C57=$Y$18,2,0))))))</f>
        <v>#REF!</v>
      </c>
      <c r="K57" s="80"/>
      <c r="L57" s="82"/>
      <c r="M57" s="82"/>
      <c r="N57" s="82"/>
      <c r="O57" s="81"/>
      <c r="P57" s="81"/>
      <c r="Q57" s="81"/>
      <c r="R57" s="82"/>
      <c r="S57" s="81"/>
      <c r="T57" s="81"/>
      <c r="U57" s="81"/>
      <c r="V57" s="30"/>
      <c r="Z57" s="76" t="str">
        <f>C57&amp;G57</f>
        <v/>
      </c>
      <c r="AB57" s="77" t="str">
        <f t="shared" si="0"/>
        <v/>
      </c>
      <c r="AC57" s="77" t="str">
        <f>IF(F57="","",1)</f>
        <v/>
      </c>
      <c r="AD57" s="77" t="str">
        <f>IF(G57="","",1)</f>
        <v/>
      </c>
    </row>
    <row r="58" spans="1:30" ht="27" customHeight="1" x14ac:dyDescent="0.15">
      <c r="B58" s="172"/>
      <c r="C58" s="173"/>
      <c r="D58" s="174"/>
      <c r="E58" s="74"/>
      <c r="F58" s="162"/>
      <c r="G58" s="116"/>
      <c r="H58" s="116"/>
      <c r="I58" s="75"/>
      <c r="J58" s="117" t="str">
        <f>IF(E57="","",LEN(E57)-LEN(SUBSTITUTE(SUBSTITUTE(E57," ",),"　",)))</f>
        <v/>
      </c>
      <c r="K58" s="80"/>
      <c r="L58" s="81"/>
      <c r="M58" s="82"/>
      <c r="N58" s="82"/>
      <c r="O58" s="82"/>
      <c r="P58" s="82"/>
      <c r="Q58" s="82"/>
      <c r="R58" s="81"/>
      <c r="S58" s="82"/>
      <c r="T58" s="82"/>
      <c r="U58" s="82"/>
      <c r="V58" s="30"/>
      <c r="Z58" s="79"/>
      <c r="AB58" s="77" t="str">
        <f t="shared" si="0"/>
        <v/>
      </c>
      <c r="AC58" s="1" t="str">
        <f>IF(AND(AD57=1,AB58=""),1,"")</f>
        <v/>
      </c>
      <c r="AD58" s="1" t="str">
        <f>IF(AND(AD57=1,AC57=""),1,"")</f>
        <v/>
      </c>
    </row>
    <row r="59" spans="1:30" ht="27" customHeight="1" x14ac:dyDescent="0.15">
      <c r="B59" s="172">
        <v>23</v>
      </c>
      <c r="C59" s="173"/>
      <c r="D59" s="174"/>
      <c r="E59" s="74"/>
      <c r="F59" s="160"/>
      <c r="G59" s="138"/>
      <c r="H59" s="138"/>
      <c r="I59" s="75"/>
      <c r="J59" s="32" t="e">
        <f>IF(C59=$W$18,1,IF(C59=$X$18,2,IF(C59=#REF!,1,IF(C59=#REF!,2,IF(C59=#REF!,1,IF(C59=$Y$18,2,0))))))</f>
        <v>#REF!</v>
      </c>
      <c r="K59" s="80"/>
      <c r="L59" s="82"/>
      <c r="M59" s="82"/>
      <c r="N59" s="82"/>
      <c r="O59" s="82"/>
      <c r="P59" s="82"/>
      <c r="Q59" s="82"/>
      <c r="R59" s="81"/>
      <c r="S59" s="82"/>
      <c r="T59" s="82"/>
      <c r="U59" s="82"/>
      <c r="V59" s="30"/>
      <c r="Z59" s="76" t="str">
        <f>C59&amp;G59</f>
        <v/>
      </c>
      <c r="AB59" s="77" t="str">
        <f t="shared" si="0"/>
        <v/>
      </c>
      <c r="AC59" s="77" t="str">
        <f>IF(F59="","",1)</f>
        <v/>
      </c>
      <c r="AD59" s="77" t="str">
        <f>IF(G59="","",1)</f>
        <v/>
      </c>
    </row>
    <row r="60" spans="1:30" ht="27" customHeight="1" x14ac:dyDescent="0.15">
      <c r="B60" s="172"/>
      <c r="C60" s="173"/>
      <c r="D60" s="174"/>
      <c r="E60" s="74"/>
      <c r="F60" s="162"/>
      <c r="G60" s="116"/>
      <c r="H60" s="116"/>
      <c r="I60" s="75"/>
      <c r="J60" s="117" t="str">
        <f>IF(E59="","",LEN(E59)-LEN(SUBSTITUTE(SUBSTITUTE(E59," ",),"　",)))</f>
        <v/>
      </c>
      <c r="K60" s="80"/>
      <c r="L60" s="81"/>
      <c r="M60" s="82"/>
      <c r="N60" s="82"/>
      <c r="O60" s="82"/>
      <c r="P60" s="82"/>
      <c r="Q60" s="82"/>
      <c r="R60" s="82"/>
      <c r="S60" s="82"/>
      <c r="T60" s="82"/>
      <c r="U60" s="82"/>
      <c r="V60" s="30"/>
      <c r="Z60" s="79"/>
      <c r="AB60" s="77" t="str">
        <f t="shared" si="0"/>
        <v/>
      </c>
      <c r="AC60" s="1" t="str">
        <f>IF(AND(AD59=1,AB60=""),1,"")</f>
        <v/>
      </c>
      <c r="AD60" s="1" t="str">
        <f>IF(AND(AD59=1,AC59=""),1,"")</f>
        <v/>
      </c>
    </row>
    <row r="61" spans="1:30" ht="27" customHeight="1" x14ac:dyDescent="0.15">
      <c r="B61" s="172">
        <v>24</v>
      </c>
      <c r="C61" s="173"/>
      <c r="D61" s="174"/>
      <c r="E61" s="74"/>
      <c r="F61" s="160"/>
      <c r="G61" s="138"/>
      <c r="H61" s="138"/>
      <c r="I61" s="75"/>
      <c r="J61" s="32" t="e">
        <f>IF(C61=$W$18,1,IF(C61=$X$18,2,IF(C61=#REF!,1,IF(C61=#REF!,2,IF(C61=#REF!,1,IF(C61=$Y$18,2,0))))))</f>
        <v>#REF!</v>
      </c>
      <c r="K61" s="80"/>
      <c r="L61" s="82"/>
      <c r="M61" s="82"/>
      <c r="N61" s="82"/>
      <c r="O61" s="82"/>
      <c r="P61" s="82"/>
      <c r="Q61" s="82"/>
      <c r="R61" s="81"/>
      <c r="S61" s="82"/>
      <c r="T61" s="82"/>
      <c r="U61" s="82"/>
      <c r="V61" s="30"/>
      <c r="Z61" s="76" t="str">
        <f>C61&amp;G61</f>
        <v/>
      </c>
      <c r="AB61" s="77" t="str">
        <f t="shared" si="0"/>
        <v/>
      </c>
      <c r="AC61" s="77" t="str">
        <f>IF(F61="","",1)</f>
        <v/>
      </c>
      <c r="AD61" s="77" t="str">
        <f>IF(G61="","",1)</f>
        <v/>
      </c>
    </row>
    <row r="62" spans="1:30" ht="27" customHeight="1" x14ac:dyDescent="0.15">
      <c r="B62" s="172"/>
      <c r="C62" s="173"/>
      <c r="D62" s="174"/>
      <c r="E62" s="74"/>
      <c r="F62" s="162"/>
      <c r="G62" s="116"/>
      <c r="H62" s="116"/>
      <c r="I62" s="75"/>
      <c r="J62" s="117" t="str">
        <f>IF(E61="","",LEN(E61)-LEN(SUBSTITUTE(SUBSTITUTE(E61," ",),"　",)))</f>
        <v/>
      </c>
      <c r="K62" s="80"/>
      <c r="L62" s="82"/>
      <c r="M62" s="82"/>
      <c r="N62" s="82"/>
      <c r="O62" s="82"/>
      <c r="P62" s="82"/>
      <c r="Q62" s="82"/>
      <c r="R62" s="81"/>
      <c r="S62" s="82"/>
      <c r="T62" s="82"/>
      <c r="U62" s="82"/>
      <c r="V62" s="30"/>
      <c r="Z62" s="79"/>
      <c r="AB62" s="77" t="str">
        <f t="shared" si="0"/>
        <v/>
      </c>
      <c r="AC62" s="1" t="str">
        <f>IF(AND(AD61=1,AB62=""),1,"")</f>
        <v/>
      </c>
      <c r="AD62" s="1" t="str">
        <f>IF(AND(AD61=1,AC61=""),1,"")</f>
        <v/>
      </c>
    </row>
    <row r="63" spans="1:30" ht="27" customHeight="1" x14ac:dyDescent="0.15">
      <c r="B63" s="172">
        <v>25</v>
      </c>
      <c r="C63" s="173"/>
      <c r="D63" s="174"/>
      <c r="E63" s="74"/>
      <c r="F63" s="160"/>
      <c r="G63" s="138"/>
      <c r="H63" s="138"/>
      <c r="I63" s="75"/>
      <c r="J63" s="32" t="e">
        <f>IF(C63=$W$18,1,IF(C63=$X$18,2,IF(C63=#REF!,1,IF(C63=#REF!,2,IF(C63=#REF!,1,IF(C63=$Y$18,2,0))))))</f>
        <v>#REF!</v>
      </c>
      <c r="K63" s="80"/>
      <c r="L63" s="81"/>
      <c r="M63" s="82"/>
      <c r="N63" s="82"/>
      <c r="O63" s="82"/>
      <c r="P63" s="82"/>
      <c r="Q63" s="82"/>
      <c r="R63" s="82"/>
      <c r="S63" s="82"/>
      <c r="T63" s="82"/>
      <c r="U63" s="82"/>
      <c r="V63" s="30"/>
      <c r="Z63" s="76" t="str">
        <f>C63&amp;G63</f>
        <v/>
      </c>
      <c r="AB63" s="77" t="str">
        <f t="shared" si="0"/>
        <v/>
      </c>
      <c r="AC63" s="77" t="str">
        <f>IF(F63="","",1)</f>
        <v/>
      </c>
      <c r="AD63" s="77" t="str">
        <f>IF(G63="","",1)</f>
        <v/>
      </c>
    </row>
    <row r="64" spans="1:30" ht="27" customHeight="1" x14ac:dyDescent="0.15">
      <c r="B64" s="172"/>
      <c r="C64" s="173"/>
      <c r="D64" s="174"/>
      <c r="E64" s="74"/>
      <c r="F64" s="162"/>
      <c r="G64" s="116"/>
      <c r="H64" s="116"/>
      <c r="I64" s="75"/>
      <c r="J64" s="117" t="str">
        <f>IF(E63="","",LEN(E63)-LEN(SUBSTITUTE(SUBSTITUTE(E63," ",),"　",)))</f>
        <v/>
      </c>
      <c r="K64" s="80"/>
      <c r="L64" s="81"/>
      <c r="M64" s="82"/>
      <c r="N64" s="82"/>
      <c r="O64" s="82"/>
      <c r="P64" s="82"/>
      <c r="Q64" s="82"/>
      <c r="R64" s="82"/>
      <c r="S64" s="82"/>
      <c r="T64" s="82"/>
      <c r="U64" s="82"/>
      <c r="V64" s="30"/>
      <c r="Z64" s="79"/>
      <c r="AB64" s="77" t="str">
        <f t="shared" si="0"/>
        <v/>
      </c>
      <c r="AC64" s="1" t="str">
        <f>IF(AND(AD63=1,AB64=""),1,"")</f>
        <v/>
      </c>
      <c r="AD64" s="1" t="str">
        <f>IF(AND(AD63=1,AC63=""),1,"")</f>
        <v/>
      </c>
    </row>
    <row r="65" spans="1:30" ht="27" customHeight="1" x14ac:dyDescent="0.15">
      <c r="B65" s="172">
        <v>26</v>
      </c>
      <c r="C65" s="173"/>
      <c r="D65" s="174"/>
      <c r="E65" s="74"/>
      <c r="F65" s="160"/>
      <c r="G65" s="138"/>
      <c r="H65" s="138"/>
      <c r="I65" s="75"/>
      <c r="J65" s="32" t="e">
        <f>IF(C65=$W$18,1,IF(C65=$X$18,2,IF(C65=#REF!,1,IF(C65=#REF!,2,IF(C65=#REF!,1,IF(C65=$Y$18,2,0))))))</f>
        <v>#REF!</v>
      </c>
      <c r="K65" s="85"/>
      <c r="L65" s="81"/>
      <c r="M65" s="82"/>
      <c r="N65" s="82"/>
      <c r="O65" s="82"/>
      <c r="P65" s="82"/>
      <c r="Q65" s="82"/>
      <c r="R65" s="81"/>
      <c r="S65" s="82"/>
      <c r="T65" s="82"/>
      <c r="U65" s="82"/>
      <c r="V65" s="30"/>
      <c r="Z65" s="76" t="str">
        <f>C65&amp;G65</f>
        <v/>
      </c>
      <c r="AB65" s="77" t="str">
        <f t="shared" si="0"/>
        <v/>
      </c>
      <c r="AC65" s="77" t="str">
        <f>IF(F65="","",1)</f>
        <v/>
      </c>
      <c r="AD65" s="77" t="str">
        <f>IF(G65="","",1)</f>
        <v/>
      </c>
    </row>
    <row r="66" spans="1:30" ht="27" customHeight="1" x14ac:dyDescent="0.15">
      <c r="B66" s="172"/>
      <c r="C66" s="173"/>
      <c r="D66" s="174"/>
      <c r="E66" s="74"/>
      <c r="F66" s="162"/>
      <c r="G66" s="116"/>
      <c r="H66" s="116"/>
      <c r="I66" s="75"/>
      <c r="J66" s="117" t="str">
        <f>IF(E65="","",LEN(E65)-LEN(SUBSTITUTE(SUBSTITUTE(E65," ",),"　",)))</f>
        <v/>
      </c>
      <c r="K66" s="80"/>
      <c r="L66" s="81"/>
      <c r="M66" s="82"/>
      <c r="N66" s="82"/>
      <c r="O66" s="82"/>
      <c r="P66" s="82"/>
      <c r="Q66" s="82"/>
      <c r="R66" s="82"/>
      <c r="S66" s="82"/>
      <c r="T66" s="82"/>
      <c r="U66" s="82"/>
      <c r="V66" s="30"/>
      <c r="Z66" s="79"/>
      <c r="AB66" s="77" t="str">
        <f t="shared" si="0"/>
        <v/>
      </c>
      <c r="AC66" s="1" t="str">
        <f>IF(AND(AD65=1,AB66=""),1,"")</f>
        <v/>
      </c>
      <c r="AD66" s="1" t="str">
        <f>IF(AND(AD65=1,AC65=""),1,"")</f>
        <v/>
      </c>
    </row>
    <row r="67" spans="1:30" ht="27" customHeight="1" x14ac:dyDescent="0.15">
      <c r="B67" s="172">
        <v>27</v>
      </c>
      <c r="C67" s="173"/>
      <c r="D67" s="174"/>
      <c r="E67" s="74"/>
      <c r="F67" s="160"/>
      <c r="G67" s="138"/>
      <c r="H67" s="138"/>
      <c r="I67" s="75"/>
      <c r="J67" s="32" t="e">
        <f>IF(C67=$W$18,1,IF(C67=$X$18,2,IF(C67=#REF!,1,IF(C67=#REF!,2,IF(C67=#REF!,1,IF(C67=$Y$18,2,0))))))</f>
        <v>#REF!</v>
      </c>
      <c r="K67" s="80"/>
      <c r="L67" s="82"/>
      <c r="M67" s="82"/>
      <c r="N67" s="82"/>
      <c r="O67" s="82"/>
      <c r="P67" s="82"/>
      <c r="Q67" s="82"/>
      <c r="R67" s="81"/>
      <c r="S67" s="82"/>
      <c r="T67" s="82"/>
      <c r="U67" s="82"/>
      <c r="V67" s="30"/>
      <c r="Z67" s="76" t="str">
        <f>C67&amp;G67</f>
        <v/>
      </c>
      <c r="AB67" s="77" t="str">
        <f t="shared" si="0"/>
        <v/>
      </c>
      <c r="AC67" s="77" t="str">
        <f>IF(F67="","",1)</f>
        <v/>
      </c>
      <c r="AD67" s="77" t="str">
        <f>IF(G67="","",1)</f>
        <v/>
      </c>
    </row>
    <row r="68" spans="1:30" ht="27" customHeight="1" x14ac:dyDescent="0.15">
      <c r="B68" s="172"/>
      <c r="C68" s="173"/>
      <c r="D68" s="174"/>
      <c r="E68" s="74"/>
      <c r="F68" s="162"/>
      <c r="G68" s="116"/>
      <c r="H68" s="116"/>
      <c r="I68" s="75"/>
      <c r="J68" s="117" t="str">
        <f>IF(E67="","",LEN(E67)-LEN(SUBSTITUTE(SUBSTITUTE(E67," ",),"　",)))</f>
        <v/>
      </c>
      <c r="K68" s="80"/>
      <c r="L68" s="81"/>
      <c r="M68" s="82"/>
      <c r="N68" s="82"/>
      <c r="O68" s="82"/>
      <c r="P68" s="82"/>
      <c r="Q68" s="82"/>
      <c r="R68" s="82"/>
      <c r="S68" s="82"/>
      <c r="T68" s="82"/>
      <c r="U68" s="82"/>
      <c r="V68" s="30"/>
      <c r="Z68" s="79"/>
      <c r="AB68" s="77" t="str">
        <f t="shared" si="0"/>
        <v/>
      </c>
      <c r="AC68" s="1" t="str">
        <f>IF(AND(AD67=1,AB68=""),1,"")</f>
        <v/>
      </c>
      <c r="AD68" s="1" t="str">
        <f>IF(AND(AD67=1,AC67=""),1,"")</f>
        <v/>
      </c>
    </row>
    <row r="69" spans="1:30" ht="27" customHeight="1" x14ac:dyDescent="0.15">
      <c r="B69" s="172">
        <v>28</v>
      </c>
      <c r="C69" s="173"/>
      <c r="D69" s="174"/>
      <c r="E69" s="74"/>
      <c r="F69" s="160"/>
      <c r="G69" s="138"/>
      <c r="H69" s="138"/>
      <c r="I69" s="75"/>
      <c r="J69" s="32" t="e">
        <f>IF(C69=$W$18,1,IF(C69=$X$18,2,IF(C69=#REF!,1,IF(C69=#REF!,2,IF(C69=#REF!,1,IF(C69=$Y$18,2,0))))))</f>
        <v>#REF!</v>
      </c>
      <c r="K69" s="80"/>
      <c r="L69" s="81"/>
      <c r="M69" s="82"/>
      <c r="N69" s="82"/>
      <c r="O69" s="81"/>
      <c r="P69" s="81"/>
      <c r="Q69" s="81"/>
      <c r="R69" s="81"/>
      <c r="S69" s="82"/>
      <c r="T69" s="82"/>
      <c r="U69" s="82"/>
      <c r="V69" s="30"/>
      <c r="Z69" s="76" t="str">
        <f>C69&amp;G69</f>
        <v/>
      </c>
      <c r="AB69" s="77" t="str">
        <f t="shared" si="0"/>
        <v/>
      </c>
      <c r="AC69" s="77" t="str">
        <f>IF(F69="","",1)</f>
        <v/>
      </c>
      <c r="AD69" s="77" t="str">
        <f>IF(G69="","",1)</f>
        <v/>
      </c>
    </row>
    <row r="70" spans="1:30" ht="27" customHeight="1" x14ac:dyDescent="0.15">
      <c r="B70" s="172"/>
      <c r="C70" s="173"/>
      <c r="D70" s="174"/>
      <c r="E70" s="74"/>
      <c r="F70" s="162"/>
      <c r="G70" s="116"/>
      <c r="H70" s="116"/>
      <c r="I70" s="75"/>
      <c r="J70" s="117" t="str">
        <f>IF(E69="","",LEN(E69)-LEN(SUBSTITUTE(SUBSTITUTE(E69," ",),"　",)))</f>
        <v/>
      </c>
      <c r="K70" s="80"/>
      <c r="L70" s="81"/>
      <c r="M70" s="82"/>
      <c r="N70" s="82"/>
      <c r="O70" s="82"/>
      <c r="P70" s="82"/>
      <c r="Q70" s="82"/>
      <c r="R70" s="81"/>
      <c r="S70" s="82"/>
      <c r="T70" s="82"/>
      <c r="U70" s="82"/>
      <c r="V70" s="30"/>
      <c r="Z70" s="79"/>
      <c r="AB70" s="77" t="str">
        <f t="shared" si="0"/>
        <v/>
      </c>
      <c r="AC70" s="1" t="str">
        <f>IF(AND(AD69=1,AB70=""),1,"")</f>
        <v/>
      </c>
      <c r="AD70" s="1" t="str">
        <f>IF(AND(AD69=1,AC69=""),1,"")</f>
        <v/>
      </c>
    </row>
    <row r="71" spans="1:30" ht="27" customHeight="1" x14ac:dyDescent="0.15">
      <c r="B71" s="172">
        <v>29</v>
      </c>
      <c r="C71" s="173"/>
      <c r="D71" s="174"/>
      <c r="E71" s="74"/>
      <c r="F71" s="160"/>
      <c r="G71" s="138"/>
      <c r="H71" s="138"/>
      <c r="I71" s="75"/>
      <c r="J71" s="32" t="e">
        <f>IF(C71=$W$18,1,IF(C71=$X$18,2,IF(C71=#REF!,1,IF(C71=#REF!,2,IF(C71=#REF!,1,IF(C71=$Y$18,2,0))))))</f>
        <v>#REF!</v>
      </c>
      <c r="K71" s="80"/>
      <c r="L71" s="81"/>
      <c r="M71" s="82"/>
      <c r="N71" s="82"/>
      <c r="O71" s="82"/>
      <c r="P71" s="82"/>
      <c r="Q71" s="82"/>
      <c r="R71" s="81"/>
      <c r="S71" s="82"/>
      <c r="T71" s="82"/>
      <c r="U71" s="82"/>
      <c r="V71" s="30"/>
      <c r="Z71" s="76" t="str">
        <f>C71&amp;G71</f>
        <v/>
      </c>
      <c r="AB71" s="77" t="str">
        <f t="shared" si="0"/>
        <v/>
      </c>
      <c r="AC71" s="77" t="str">
        <f>IF(F71="","",1)</f>
        <v/>
      </c>
      <c r="AD71" s="77" t="str">
        <f>IF(G71="","",1)</f>
        <v/>
      </c>
    </row>
    <row r="72" spans="1:30" ht="27" customHeight="1" x14ac:dyDescent="0.15">
      <c r="B72" s="172"/>
      <c r="C72" s="173"/>
      <c r="D72" s="174"/>
      <c r="E72" s="74"/>
      <c r="F72" s="162"/>
      <c r="G72" s="116"/>
      <c r="H72" s="116"/>
      <c r="I72" s="75"/>
      <c r="J72" s="117" t="str">
        <f>IF(E71="","",LEN(E71)-LEN(SUBSTITUTE(SUBSTITUTE(E71," ",),"　",)))</f>
        <v/>
      </c>
      <c r="K72" s="80"/>
      <c r="L72" s="81"/>
      <c r="M72" s="82"/>
      <c r="N72" s="82"/>
      <c r="O72" s="82"/>
      <c r="P72" s="82"/>
      <c r="Q72" s="82"/>
      <c r="R72" s="81"/>
      <c r="S72" s="82"/>
      <c r="T72" s="82"/>
      <c r="U72" s="82"/>
      <c r="V72" s="30"/>
      <c r="Z72" s="79"/>
      <c r="AB72" s="77" t="str">
        <f t="shared" si="0"/>
        <v/>
      </c>
      <c r="AC72" s="1" t="str">
        <f>IF(AND(AD71=1,AB72=""),1,"")</f>
        <v/>
      </c>
      <c r="AD72" s="1" t="str">
        <f>IF(AND(AD71=1,AC71=""),1,"")</f>
        <v/>
      </c>
    </row>
    <row r="73" spans="1:30" ht="27" customHeight="1" x14ac:dyDescent="0.15">
      <c r="B73" s="172">
        <v>30</v>
      </c>
      <c r="C73" s="173"/>
      <c r="D73" s="174"/>
      <c r="E73" s="74"/>
      <c r="F73" s="160"/>
      <c r="G73" s="138"/>
      <c r="H73" s="138"/>
      <c r="I73" s="75"/>
      <c r="J73" s="32" t="e">
        <f>IF(C73=$W$18,1,IF(C73=$X$18,2,IF(C73=#REF!,1,IF(C73=#REF!,2,IF(C73=#REF!,1,IF(C73=$Y$18,2,0))))))</f>
        <v>#REF!</v>
      </c>
      <c r="K73" s="80"/>
      <c r="L73" s="81"/>
      <c r="M73" s="81"/>
      <c r="N73" s="81"/>
      <c r="O73" s="82"/>
      <c r="P73" s="82"/>
      <c r="Q73" s="82"/>
      <c r="R73" s="81"/>
      <c r="S73" s="82"/>
      <c r="T73" s="82"/>
      <c r="U73" s="82"/>
      <c r="V73" s="30"/>
      <c r="Z73" s="76" t="str">
        <f>C73&amp;G73</f>
        <v/>
      </c>
      <c r="AB73" s="77" t="str">
        <f t="shared" si="0"/>
        <v/>
      </c>
      <c r="AC73" s="77" t="str">
        <f>IF(F73="","",1)</f>
        <v/>
      </c>
      <c r="AD73" s="77" t="str">
        <f>IF(G73="","",1)</f>
        <v/>
      </c>
    </row>
    <row r="74" spans="1:30" ht="27" customHeight="1" thickBot="1" x14ac:dyDescent="0.2">
      <c r="B74" s="199"/>
      <c r="C74" s="212"/>
      <c r="D74" s="213"/>
      <c r="E74" s="86"/>
      <c r="F74" s="161"/>
      <c r="G74" s="142"/>
      <c r="H74" s="142"/>
      <c r="I74" s="87"/>
      <c r="J74" s="117" t="str">
        <f>IF(E73="","",LEN(E73)-LEN(SUBSTITUTE(SUBSTITUTE(E73," ",),"　",)))</f>
        <v/>
      </c>
      <c r="K74" s="80"/>
      <c r="L74" s="81"/>
      <c r="M74" s="81"/>
      <c r="N74" s="81"/>
      <c r="O74" s="82"/>
      <c r="P74" s="82"/>
      <c r="Q74" s="82"/>
      <c r="R74" s="81"/>
      <c r="S74" s="82"/>
      <c r="T74" s="82"/>
      <c r="U74" s="82"/>
      <c r="V74" s="30"/>
      <c r="Z74" s="79"/>
      <c r="AB74" s="77" t="str">
        <f t="shared" si="0"/>
        <v/>
      </c>
      <c r="AC74" s="1" t="str">
        <f>IF(AND(AD73=1,AB74=""),1,"")</f>
        <v/>
      </c>
      <c r="AD74" s="1" t="str">
        <f>IF(AND(AD73=1,AC73=""),1,"")</f>
        <v/>
      </c>
    </row>
    <row r="75" spans="1:30" ht="27" customHeight="1" x14ac:dyDescent="0.15">
      <c r="A75" s="32">
        <f>COUNTA(E75,E77,E79,E81,E83,E85,E87,E89,E91,E93)</f>
        <v>0</v>
      </c>
      <c r="B75" s="198">
        <v>31</v>
      </c>
      <c r="C75" s="210"/>
      <c r="D75" s="211"/>
      <c r="E75" s="143"/>
      <c r="F75" s="163"/>
      <c r="G75" s="141"/>
      <c r="H75" s="141"/>
      <c r="I75" s="97"/>
      <c r="J75" s="32" t="e">
        <f>IF(C75=$W$18,1,IF(C75=$X$18,2,IF(C75=#REF!,1,IF(C75=#REF!,2,IF(C75=#REF!,1,IF(C75=$Y$18,2,0))))))</f>
        <v>#REF!</v>
      </c>
      <c r="K75" s="80"/>
      <c r="L75" s="81"/>
      <c r="M75" s="82"/>
      <c r="N75" s="82"/>
      <c r="O75" s="82"/>
      <c r="P75" s="82"/>
      <c r="Q75" s="82"/>
      <c r="R75" s="81"/>
      <c r="S75" s="82"/>
      <c r="T75" s="82"/>
      <c r="U75" s="82"/>
      <c r="V75" s="30"/>
      <c r="Z75" s="76" t="str">
        <f>C75&amp;G75</f>
        <v/>
      </c>
      <c r="AB75" s="77" t="str">
        <f t="shared" si="0"/>
        <v/>
      </c>
      <c r="AC75" s="77" t="str">
        <f>IF(F75="","",1)</f>
        <v/>
      </c>
      <c r="AD75" s="77" t="str">
        <f>IF(G75="","",1)</f>
        <v/>
      </c>
    </row>
    <row r="76" spans="1:30" ht="27" customHeight="1" x14ac:dyDescent="0.15">
      <c r="A76" s="78">
        <f>COUNTA(G75:I75,G77:I77,G79:I79,G81:I81,G83:I83,G85:I85,G87:I87,G89:I89,G91:I91,G93:I93)</f>
        <v>0</v>
      </c>
      <c r="B76" s="172"/>
      <c r="C76" s="173"/>
      <c r="D76" s="174"/>
      <c r="E76" s="74"/>
      <c r="F76" s="162"/>
      <c r="G76" s="116"/>
      <c r="H76" s="116"/>
      <c r="I76" s="75"/>
      <c r="J76" s="117" t="str">
        <f>IF(E75="","",LEN(E75)-LEN(SUBSTITUTE(SUBSTITUTE(E75," ",),"　",)))</f>
        <v/>
      </c>
      <c r="K76" s="80"/>
      <c r="L76" s="81"/>
      <c r="M76" s="82"/>
      <c r="N76" s="82"/>
      <c r="O76" s="82"/>
      <c r="P76" s="82"/>
      <c r="Q76" s="82"/>
      <c r="R76" s="81"/>
      <c r="S76" s="82"/>
      <c r="T76" s="82"/>
      <c r="U76" s="82"/>
      <c r="V76" s="30"/>
      <c r="Z76" s="79"/>
      <c r="AB76" s="77" t="str">
        <f t="shared" si="0"/>
        <v/>
      </c>
      <c r="AC76" s="1" t="str">
        <f>IF(AND(AD75=1,AB76=""),1,"")</f>
        <v/>
      </c>
      <c r="AD76" s="1" t="str">
        <f>IF(AND(AD75=1,AC75=""),1,"")</f>
        <v/>
      </c>
    </row>
    <row r="77" spans="1:30" ht="27" customHeight="1" x14ac:dyDescent="0.15">
      <c r="B77" s="172">
        <v>32</v>
      </c>
      <c r="C77" s="173"/>
      <c r="D77" s="174"/>
      <c r="E77" s="74"/>
      <c r="F77" s="160"/>
      <c r="G77" s="138"/>
      <c r="H77" s="138"/>
      <c r="I77" s="75"/>
      <c r="J77" s="32" t="e">
        <f>IF(C77=$W$18,1,IF(C77=$X$18,2,IF(C77=#REF!,1,IF(C77=#REF!,2,IF(C77=#REF!,1,IF(C77=$Y$18,2,0))))))</f>
        <v>#REF!</v>
      </c>
      <c r="K77" s="80"/>
      <c r="L77" s="82"/>
      <c r="M77" s="82"/>
      <c r="N77" s="82"/>
      <c r="O77" s="81"/>
      <c r="P77" s="81"/>
      <c r="Q77" s="81"/>
      <c r="R77" s="82"/>
      <c r="S77" s="81"/>
      <c r="T77" s="81"/>
      <c r="U77" s="81"/>
      <c r="V77" s="30"/>
      <c r="Z77" s="76" t="str">
        <f>C77&amp;G77</f>
        <v/>
      </c>
      <c r="AB77" s="77" t="str">
        <f t="shared" si="0"/>
        <v/>
      </c>
      <c r="AC77" s="77" t="str">
        <f>IF(F77="","",1)</f>
        <v/>
      </c>
      <c r="AD77" s="77" t="str">
        <f>IF(G77="","",1)</f>
        <v/>
      </c>
    </row>
    <row r="78" spans="1:30" ht="27" customHeight="1" x14ac:dyDescent="0.15">
      <c r="B78" s="172"/>
      <c r="C78" s="173"/>
      <c r="D78" s="174"/>
      <c r="E78" s="74"/>
      <c r="F78" s="162"/>
      <c r="G78" s="116"/>
      <c r="H78" s="116"/>
      <c r="I78" s="75"/>
      <c r="J78" s="117" t="str">
        <f>IF(E77="","",LEN(E77)-LEN(SUBSTITUTE(SUBSTITUTE(E77," ",),"　",)))</f>
        <v/>
      </c>
      <c r="K78" s="80"/>
      <c r="L78" s="81"/>
      <c r="M78" s="82"/>
      <c r="N78" s="82"/>
      <c r="O78" s="82"/>
      <c r="P78" s="82"/>
      <c r="Q78" s="82"/>
      <c r="R78" s="81"/>
      <c r="S78" s="82"/>
      <c r="T78" s="82"/>
      <c r="U78" s="82"/>
      <c r="V78" s="30"/>
      <c r="Z78" s="79"/>
      <c r="AB78" s="77" t="str">
        <f t="shared" si="0"/>
        <v/>
      </c>
      <c r="AC78" s="1" t="str">
        <f>IF(AND(AD77=1,AB78=""),1,"")</f>
        <v/>
      </c>
      <c r="AD78" s="1" t="str">
        <f>IF(AND(AD77=1,AC77=""),1,"")</f>
        <v/>
      </c>
    </row>
    <row r="79" spans="1:30" ht="27" customHeight="1" x14ac:dyDescent="0.15">
      <c r="B79" s="172">
        <v>33</v>
      </c>
      <c r="C79" s="173"/>
      <c r="D79" s="174"/>
      <c r="E79" s="74"/>
      <c r="F79" s="160"/>
      <c r="G79" s="138"/>
      <c r="H79" s="138"/>
      <c r="I79" s="75"/>
      <c r="J79" s="32" t="e">
        <f>IF(C79=$W$18,1,IF(C79=$X$18,2,IF(C79=#REF!,1,IF(C79=#REF!,2,IF(C79=#REF!,1,IF(C79=$Y$18,2,0))))))</f>
        <v>#REF!</v>
      </c>
      <c r="K79" s="80"/>
      <c r="L79" s="82"/>
      <c r="M79" s="82"/>
      <c r="N79" s="82"/>
      <c r="O79" s="82"/>
      <c r="P79" s="82"/>
      <c r="Q79" s="82"/>
      <c r="R79" s="81"/>
      <c r="S79" s="82"/>
      <c r="T79" s="82"/>
      <c r="U79" s="82"/>
      <c r="V79" s="30"/>
      <c r="Z79" s="76" t="str">
        <f>C79&amp;G79</f>
        <v/>
      </c>
      <c r="AB79" s="77" t="str">
        <f t="shared" si="0"/>
        <v/>
      </c>
      <c r="AC79" s="77" t="str">
        <f>IF(F79="","",1)</f>
        <v/>
      </c>
      <c r="AD79" s="77" t="str">
        <f>IF(G79="","",1)</f>
        <v/>
      </c>
    </row>
    <row r="80" spans="1:30" ht="27" customHeight="1" x14ac:dyDescent="0.15">
      <c r="B80" s="172"/>
      <c r="C80" s="173"/>
      <c r="D80" s="174"/>
      <c r="E80" s="74"/>
      <c r="F80" s="162"/>
      <c r="G80" s="116"/>
      <c r="H80" s="116"/>
      <c r="I80" s="75"/>
      <c r="J80" s="117" t="str">
        <f>IF(E79="","",LEN(E79)-LEN(SUBSTITUTE(SUBSTITUTE(E79," ",),"　",)))</f>
        <v/>
      </c>
      <c r="K80" s="80"/>
      <c r="L80" s="81"/>
      <c r="M80" s="82"/>
      <c r="N80" s="82"/>
      <c r="O80" s="82"/>
      <c r="P80" s="82"/>
      <c r="Q80" s="82"/>
      <c r="R80" s="82"/>
      <c r="S80" s="82"/>
      <c r="T80" s="82"/>
      <c r="U80" s="82"/>
      <c r="V80" s="30"/>
      <c r="Z80" s="79"/>
      <c r="AB80" s="77" t="str">
        <f t="shared" si="0"/>
        <v/>
      </c>
      <c r="AC80" s="1" t="str">
        <f>IF(AND(AD79=1,AB80=""),1,"")</f>
        <v/>
      </c>
      <c r="AD80" s="1" t="str">
        <f>IF(AND(AD79=1,AC79=""),1,"")</f>
        <v/>
      </c>
    </row>
    <row r="81" spans="1:30" ht="27" customHeight="1" x14ac:dyDescent="0.15">
      <c r="B81" s="172">
        <v>34</v>
      </c>
      <c r="C81" s="173"/>
      <c r="D81" s="174"/>
      <c r="E81" s="74"/>
      <c r="F81" s="160"/>
      <c r="G81" s="138"/>
      <c r="H81" s="138"/>
      <c r="I81" s="75"/>
      <c r="J81" s="32" t="e">
        <f>IF(C81=$W$18,1,IF(C81=$X$18,2,IF(C81=#REF!,1,IF(C81=#REF!,2,IF(C81=#REF!,1,IF(C81=$Y$18,2,0))))))</f>
        <v>#REF!</v>
      </c>
      <c r="K81" s="80"/>
      <c r="L81" s="82"/>
      <c r="M81" s="82"/>
      <c r="N81" s="82"/>
      <c r="O81" s="82"/>
      <c r="P81" s="82"/>
      <c r="Q81" s="82"/>
      <c r="R81" s="81"/>
      <c r="S81" s="82"/>
      <c r="T81" s="82"/>
      <c r="U81" s="82"/>
      <c r="V81" s="30"/>
      <c r="Z81" s="76" t="str">
        <f>C81&amp;G81</f>
        <v/>
      </c>
      <c r="AB81" s="77" t="str">
        <f t="shared" ref="AB81:AB114" si="1">IF(E81="","",1)</f>
        <v/>
      </c>
      <c r="AC81" s="77" t="str">
        <f>IF(F81="","",1)</f>
        <v/>
      </c>
      <c r="AD81" s="77" t="str">
        <f>IF(G81="","",1)</f>
        <v/>
      </c>
    </row>
    <row r="82" spans="1:30" ht="27" customHeight="1" x14ac:dyDescent="0.15">
      <c r="B82" s="172"/>
      <c r="C82" s="173"/>
      <c r="D82" s="174"/>
      <c r="E82" s="74"/>
      <c r="F82" s="162"/>
      <c r="G82" s="116"/>
      <c r="H82" s="116"/>
      <c r="I82" s="75"/>
      <c r="J82" s="117" t="str">
        <f>IF(E81="","",LEN(E81)-LEN(SUBSTITUTE(SUBSTITUTE(E81," ",),"　",)))</f>
        <v/>
      </c>
      <c r="K82" s="80"/>
      <c r="L82" s="82"/>
      <c r="M82" s="82"/>
      <c r="N82" s="82"/>
      <c r="O82" s="82"/>
      <c r="P82" s="82"/>
      <c r="Q82" s="82"/>
      <c r="R82" s="81"/>
      <c r="S82" s="82"/>
      <c r="T82" s="82"/>
      <c r="U82" s="82"/>
      <c r="V82" s="30"/>
      <c r="Z82" s="79"/>
      <c r="AB82" s="77" t="str">
        <f t="shared" si="1"/>
        <v/>
      </c>
      <c r="AC82" s="1" t="str">
        <f>IF(AND(AD81=1,AB82=""),1,"")</f>
        <v/>
      </c>
      <c r="AD82" s="1" t="str">
        <f>IF(AND(AD81=1,AC81=""),1,"")</f>
        <v/>
      </c>
    </row>
    <row r="83" spans="1:30" ht="27" customHeight="1" x14ac:dyDescent="0.15">
      <c r="B83" s="172">
        <v>35</v>
      </c>
      <c r="C83" s="173"/>
      <c r="D83" s="174"/>
      <c r="E83" s="74"/>
      <c r="F83" s="160"/>
      <c r="G83" s="138"/>
      <c r="H83" s="138"/>
      <c r="I83" s="75"/>
      <c r="J83" s="32" t="e">
        <f>IF(C83=$W$18,1,IF(C83=$X$18,2,IF(C83=#REF!,1,IF(C83=#REF!,2,IF(C83=#REF!,1,IF(C83=$Y$18,2,0))))))</f>
        <v>#REF!</v>
      </c>
      <c r="K83" s="80"/>
      <c r="L83" s="81"/>
      <c r="M83" s="82"/>
      <c r="N83" s="82"/>
      <c r="O83" s="82"/>
      <c r="P83" s="82"/>
      <c r="Q83" s="82"/>
      <c r="R83" s="82"/>
      <c r="S83" s="82"/>
      <c r="T83" s="82"/>
      <c r="U83" s="82"/>
      <c r="V83" s="30"/>
      <c r="Z83" s="76" t="str">
        <f>C83&amp;G83</f>
        <v/>
      </c>
      <c r="AB83" s="77" t="str">
        <f t="shared" si="1"/>
        <v/>
      </c>
      <c r="AC83" s="77" t="str">
        <f>IF(F83="","",1)</f>
        <v/>
      </c>
      <c r="AD83" s="77" t="str">
        <f>IF(G83="","",1)</f>
        <v/>
      </c>
    </row>
    <row r="84" spans="1:30" ht="27" customHeight="1" x14ac:dyDescent="0.15">
      <c r="B84" s="172"/>
      <c r="C84" s="173"/>
      <c r="D84" s="174"/>
      <c r="E84" s="74"/>
      <c r="F84" s="162"/>
      <c r="G84" s="116"/>
      <c r="H84" s="116"/>
      <c r="I84" s="75"/>
      <c r="J84" s="117" t="str">
        <f>IF(E83="","",LEN(E83)-LEN(SUBSTITUTE(SUBSTITUTE(E83," ",),"　",)))</f>
        <v/>
      </c>
      <c r="K84" s="80"/>
      <c r="L84" s="81"/>
      <c r="M84" s="82"/>
      <c r="N84" s="82"/>
      <c r="O84" s="82"/>
      <c r="P84" s="82"/>
      <c r="Q84" s="82"/>
      <c r="R84" s="82"/>
      <c r="S84" s="82"/>
      <c r="T84" s="82"/>
      <c r="U84" s="82"/>
      <c r="V84" s="30"/>
      <c r="Z84" s="79"/>
      <c r="AB84" s="77" t="str">
        <f t="shared" si="1"/>
        <v/>
      </c>
      <c r="AC84" s="1" t="str">
        <f>IF(AND(AD83=1,AB84=""),1,"")</f>
        <v/>
      </c>
      <c r="AD84" s="1" t="str">
        <f>IF(AND(AD83=1,AC83=""),1,"")</f>
        <v/>
      </c>
    </row>
    <row r="85" spans="1:30" ht="27" customHeight="1" x14ac:dyDescent="0.15">
      <c r="B85" s="172">
        <v>36</v>
      </c>
      <c r="C85" s="173"/>
      <c r="D85" s="174"/>
      <c r="E85" s="74"/>
      <c r="F85" s="160"/>
      <c r="G85" s="138"/>
      <c r="H85" s="138"/>
      <c r="I85" s="75"/>
      <c r="J85" s="32" t="e">
        <f>IF(C85=$W$18,1,IF(C85=$X$18,2,IF(C85=#REF!,1,IF(C85=#REF!,2,IF(C85=#REF!,1,IF(C85=$Y$18,2,0))))))</f>
        <v>#REF!</v>
      </c>
      <c r="K85" s="85"/>
      <c r="L85" s="81"/>
      <c r="M85" s="82"/>
      <c r="N85" s="82"/>
      <c r="O85" s="82"/>
      <c r="P85" s="82"/>
      <c r="Q85" s="82"/>
      <c r="R85" s="81"/>
      <c r="S85" s="82"/>
      <c r="T85" s="82"/>
      <c r="U85" s="82"/>
      <c r="V85" s="30"/>
      <c r="Z85" s="76" t="str">
        <f>C85&amp;G85</f>
        <v/>
      </c>
      <c r="AB85" s="77" t="str">
        <f t="shared" si="1"/>
        <v/>
      </c>
      <c r="AC85" s="77" t="str">
        <f>IF(F85="","",1)</f>
        <v/>
      </c>
      <c r="AD85" s="77" t="str">
        <f>IF(G85="","",1)</f>
        <v/>
      </c>
    </row>
    <row r="86" spans="1:30" ht="27" customHeight="1" x14ac:dyDescent="0.15">
      <c r="B86" s="172"/>
      <c r="C86" s="173"/>
      <c r="D86" s="174"/>
      <c r="E86" s="74"/>
      <c r="F86" s="162"/>
      <c r="G86" s="116"/>
      <c r="H86" s="116"/>
      <c r="I86" s="75"/>
      <c r="J86" s="117" t="str">
        <f>IF(E85="","",LEN(E85)-LEN(SUBSTITUTE(SUBSTITUTE(E85," ",),"　",)))</f>
        <v/>
      </c>
      <c r="K86" s="80"/>
      <c r="L86" s="81"/>
      <c r="M86" s="82"/>
      <c r="N86" s="82"/>
      <c r="O86" s="82"/>
      <c r="P86" s="82"/>
      <c r="Q86" s="82"/>
      <c r="R86" s="82"/>
      <c r="S86" s="82"/>
      <c r="T86" s="82"/>
      <c r="U86" s="82"/>
      <c r="V86" s="30"/>
      <c r="Z86" s="79"/>
      <c r="AB86" s="77" t="str">
        <f t="shared" si="1"/>
        <v/>
      </c>
      <c r="AC86" s="1" t="str">
        <f>IF(AND(AD85=1,AB86=""),1,"")</f>
        <v/>
      </c>
      <c r="AD86" s="1" t="str">
        <f>IF(AND(AD85=1,AC85=""),1,"")</f>
        <v/>
      </c>
    </row>
    <row r="87" spans="1:30" ht="27" customHeight="1" x14ac:dyDescent="0.15">
      <c r="B87" s="172">
        <v>37</v>
      </c>
      <c r="C87" s="173"/>
      <c r="D87" s="174"/>
      <c r="E87" s="74"/>
      <c r="F87" s="160"/>
      <c r="G87" s="138"/>
      <c r="H87" s="138"/>
      <c r="I87" s="75"/>
      <c r="J87" s="32" t="e">
        <f>IF(C87=$W$18,1,IF(C87=$X$18,2,IF(C87=#REF!,1,IF(C87=#REF!,2,IF(C87=#REF!,1,IF(C87=$Y$18,2,0))))))</f>
        <v>#REF!</v>
      </c>
      <c r="K87" s="80"/>
      <c r="L87" s="82"/>
      <c r="M87" s="82"/>
      <c r="N87" s="82"/>
      <c r="O87" s="82"/>
      <c r="P87" s="82"/>
      <c r="Q87" s="82"/>
      <c r="R87" s="81"/>
      <c r="S87" s="82"/>
      <c r="T87" s="82"/>
      <c r="U87" s="82"/>
      <c r="V87" s="30"/>
      <c r="Z87" s="76" t="str">
        <f>C87&amp;G87</f>
        <v/>
      </c>
      <c r="AB87" s="77" t="str">
        <f t="shared" si="1"/>
        <v/>
      </c>
      <c r="AC87" s="77" t="str">
        <f>IF(F87="","",1)</f>
        <v/>
      </c>
      <c r="AD87" s="77" t="str">
        <f>IF(G87="","",1)</f>
        <v/>
      </c>
    </row>
    <row r="88" spans="1:30" ht="27" customHeight="1" x14ac:dyDescent="0.15">
      <c r="B88" s="172"/>
      <c r="C88" s="173"/>
      <c r="D88" s="174"/>
      <c r="E88" s="74"/>
      <c r="F88" s="162"/>
      <c r="G88" s="116"/>
      <c r="H88" s="116"/>
      <c r="I88" s="75"/>
      <c r="J88" s="117" t="str">
        <f>IF(E87="","",LEN(E87)-LEN(SUBSTITUTE(SUBSTITUTE(E87," ",),"　",)))</f>
        <v/>
      </c>
      <c r="K88" s="80"/>
      <c r="L88" s="81"/>
      <c r="M88" s="82"/>
      <c r="N88" s="82"/>
      <c r="O88" s="82"/>
      <c r="P88" s="82"/>
      <c r="Q88" s="82"/>
      <c r="R88" s="82"/>
      <c r="S88" s="82"/>
      <c r="T88" s="82"/>
      <c r="U88" s="82"/>
      <c r="V88" s="30"/>
      <c r="Z88" s="79"/>
      <c r="AB88" s="77" t="str">
        <f t="shared" si="1"/>
        <v/>
      </c>
      <c r="AC88" s="1" t="str">
        <f>IF(AND(AD87=1,AB88=""),1,"")</f>
        <v/>
      </c>
      <c r="AD88" s="1" t="str">
        <f>IF(AND(AD87=1,AC87=""),1,"")</f>
        <v/>
      </c>
    </row>
    <row r="89" spans="1:30" ht="27" customHeight="1" x14ac:dyDescent="0.15">
      <c r="B89" s="172">
        <v>38</v>
      </c>
      <c r="C89" s="173"/>
      <c r="D89" s="174"/>
      <c r="E89" s="74"/>
      <c r="F89" s="160"/>
      <c r="G89" s="138"/>
      <c r="H89" s="138"/>
      <c r="I89" s="75"/>
      <c r="J89" s="32" t="e">
        <f>IF(C89=$W$18,1,IF(C89=$X$18,2,IF(C89=#REF!,1,IF(C89=#REF!,2,IF(C89=#REF!,1,IF(C89=$Y$18,2,0))))))</f>
        <v>#REF!</v>
      </c>
      <c r="K89" s="80"/>
      <c r="L89" s="81"/>
      <c r="M89" s="82"/>
      <c r="N89" s="82"/>
      <c r="O89" s="81"/>
      <c r="P89" s="81"/>
      <c r="Q89" s="81"/>
      <c r="R89" s="81"/>
      <c r="S89" s="82"/>
      <c r="T89" s="82"/>
      <c r="U89" s="82"/>
      <c r="V89" s="30"/>
      <c r="Z89" s="76" t="str">
        <f>C89&amp;G89</f>
        <v/>
      </c>
      <c r="AB89" s="77" t="str">
        <f t="shared" si="1"/>
        <v/>
      </c>
      <c r="AC89" s="77" t="str">
        <f>IF(F89="","",1)</f>
        <v/>
      </c>
      <c r="AD89" s="77" t="str">
        <f>IF(G89="","",1)</f>
        <v/>
      </c>
    </row>
    <row r="90" spans="1:30" ht="27" customHeight="1" x14ac:dyDescent="0.15">
      <c r="B90" s="172"/>
      <c r="C90" s="173"/>
      <c r="D90" s="174"/>
      <c r="E90" s="74"/>
      <c r="F90" s="162"/>
      <c r="G90" s="116"/>
      <c r="H90" s="116"/>
      <c r="I90" s="75"/>
      <c r="J90" s="117" t="str">
        <f>IF(E89="","",LEN(E89)-LEN(SUBSTITUTE(SUBSTITUTE(E89," ",),"　",)))</f>
        <v/>
      </c>
      <c r="K90" s="80"/>
      <c r="L90" s="81"/>
      <c r="M90" s="82"/>
      <c r="N90" s="82"/>
      <c r="O90" s="82"/>
      <c r="P90" s="82"/>
      <c r="Q90" s="82"/>
      <c r="R90" s="81"/>
      <c r="S90" s="82"/>
      <c r="T90" s="82"/>
      <c r="U90" s="82"/>
      <c r="V90" s="30"/>
      <c r="Z90" s="79"/>
      <c r="AB90" s="77" t="str">
        <f t="shared" si="1"/>
        <v/>
      </c>
      <c r="AC90" s="1" t="str">
        <f>IF(AND(AD89=1,AB90=""),1,"")</f>
        <v/>
      </c>
      <c r="AD90" s="1" t="str">
        <f>IF(AND(AD89=1,AC89=""),1,"")</f>
        <v/>
      </c>
    </row>
    <row r="91" spans="1:30" ht="27" customHeight="1" x14ac:dyDescent="0.15">
      <c r="B91" s="172">
        <v>39</v>
      </c>
      <c r="C91" s="173"/>
      <c r="D91" s="174"/>
      <c r="E91" s="74"/>
      <c r="F91" s="160"/>
      <c r="G91" s="138"/>
      <c r="H91" s="138"/>
      <c r="I91" s="75"/>
      <c r="J91" s="32" t="e">
        <f>IF(C91=$W$18,1,IF(C91=$X$18,2,IF(C91=#REF!,1,IF(C91=#REF!,2,IF(C91=#REF!,1,IF(C91=$Y$18,2,0))))))</f>
        <v>#REF!</v>
      </c>
      <c r="K91" s="80"/>
      <c r="L91" s="81"/>
      <c r="M91" s="82"/>
      <c r="N91" s="82"/>
      <c r="O91" s="82"/>
      <c r="P91" s="82"/>
      <c r="Q91" s="82"/>
      <c r="R91" s="81"/>
      <c r="S91" s="82"/>
      <c r="T91" s="82"/>
      <c r="U91" s="82"/>
      <c r="V91" s="30"/>
      <c r="Z91" s="76" t="str">
        <f>C91&amp;G91</f>
        <v/>
      </c>
      <c r="AB91" s="77" t="str">
        <f t="shared" si="1"/>
        <v/>
      </c>
      <c r="AC91" s="77" t="str">
        <f>IF(F91="","",1)</f>
        <v/>
      </c>
      <c r="AD91" s="77" t="str">
        <f>IF(G91="","",1)</f>
        <v/>
      </c>
    </row>
    <row r="92" spans="1:30" ht="27" customHeight="1" x14ac:dyDescent="0.15">
      <c r="B92" s="172"/>
      <c r="C92" s="173"/>
      <c r="D92" s="174"/>
      <c r="E92" s="74"/>
      <c r="F92" s="162"/>
      <c r="G92" s="116"/>
      <c r="H92" s="116"/>
      <c r="I92" s="75"/>
      <c r="J92" s="117" t="str">
        <f>IF(E91="","",LEN(E91)-LEN(SUBSTITUTE(SUBSTITUTE(E91," ",),"　",)))</f>
        <v/>
      </c>
      <c r="K92" s="80"/>
      <c r="L92" s="81"/>
      <c r="M92" s="82"/>
      <c r="N92" s="82"/>
      <c r="O92" s="82"/>
      <c r="P92" s="82"/>
      <c r="Q92" s="82"/>
      <c r="R92" s="81"/>
      <c r="S92" s="82"/>
      <c r="T92" s="82"/>
      <c r="U92" s="82"/>
      <c r="V92" s="30"/>
      <c r="Z92" s="79"/>
      <c r="AB92" s="77" t="str">
        <f t="shared" si="1"/>
        <v/>
      </c>
      <c r="AC92" s="1" t="str">
        <f>IF(AND(AD91=1,AB92=""),1,"")</f>
        <v/>
      </c>
      <c r="AD92" s="1" t="str">
        <f>IF(AND(AD91=1,AC91=""),1,"")</f>
        <v/>
      </c>
    </row>
    <row r="93" spans="1:30" ht="27" customHeight="1" x14ac:dyDescent="0.15">
      <c r="B93" s="172">
        <v>40</v>
      </c>
      <c r="C93" s="173"/>
      <c r="D93" s="174"/>
      <c r="E93" s="74"/>
      <c r="F93" s="160"/>
      <c r="G93" s="138"/>
      <c r="H93" s="138"/>
      <c r="I93" s="75"/>
      <c r="J93" s="32" t="e">
        <f>IF(C93=$W$18,1,IF(C93=$X$18,2,IF(C93=#REF!,1,IF(C93=#REF!,2,IF(C93=#REF!,1,IF(C93=$Y$18,2,0))))))</f>
        <v>#REF!</v>
      </c>
      <c r="K93" s="80"/>
      <c r="L93" s="81"/>
      <c r="M93" s="81"/>
      <c r="N93" s="81"/>
      <c r="O93" s="82"/>
      <c r="P93" s="82"/>
      <c r="Q93" s="82"/>
      <c r="R93" s="81"/>
      <c r="S93" s="82"/>
      <c r="T93" s="82"/>
      <c r="U93" s="82"/>
      <c r="V93" s="30"/>
      <c r="Z93" s="76" t="str">
        <f>C93&amp;G93</f>
        <v/>
      </c>
      <c r="AB93" s="77" t="str">
        <f t="shared" si="1"/>
        <v/>
      </c>
      <c r="AC93" s="77" t="str">
        <f>IF(F93="","",1)</f>
        <v/>
      </c>
      <c r="AD93" s="77" t="str">
        <f>IF(G93="","",1)</f>
        <v/>
      </c>
    </row>
    <row r="94" spans="1:30" ht="27" customHeight="1" thickBot="1" x14ac:dyDescent="0.2">
      <c r="B94" s="199"/>
      <c r="C94" s="212"/>
      <c r="D94" s="213"/>
      <c r="E94" s="86"/>
      <c r="F94" s="161"/>
      <c r="G94" s="142"/>
      <c r="H94" s="142"/>
      <c r="I94" s="87"/>
      <c r="J94" s="117" t="str">
        <f>IF(E93="","",LEN(E93)-LEN(SUBSTITUTE(SUBSTITUTE(E93," ",),"　",)))</f>
        <v/>
      </c>
      <c r="K94" s="80"/>
      <c r="L94" s="81"/>
      <c r="M94" s="81"/>
      <c r="N94" s="81"/>
      <c r="O94" s="82"/>
      <c r="P94" s="82"/>
      <c r="Q94" s="82"/>
      <c r="R94" s="81"/>
      <c r="S94" s="82"/>
      <c r="T94" s="82"/>
      <c r="U94" s="82"/>
      <c r="V94" s="30"/>
      <c r="Z94" s="79"/>
      <c r="AB94" s="77" t="str">
        <f t="shared" si="1"/>
        <v/>
      </c>
      <c r="AC94" s="1" t="str">
        <f>IF(AND(AD93=1,AB94=""),1,"")</f>
        <v/>
      </c>
      <c r="AD94" s="1" t="str">
        <f>IF(AND(AD93=1,AC93=""),1,"")</f>
        <v/>
      </c>
    </row>
    <row r="95" spans="1:30" ht="27" customHeight="1" x14ac:dyDescent="0.15">
      <c r="A95" s="32">
        <f>COUNTA(E95,E97,E99,E101,E103,E105,E107,E109,E111,E113)</f>
        <v>0</v>
      </c>
      <c r="B95" s="198">
        <v>41</v>
      </c>
      <c r="C95" s="210"/>
      <c r="D95" s="211"/>
      <c r="E95" s="143"/>
      <c r="F95" s="163"/>
      <c r="G95" s="141"/>
      <c r="H95" s="141"/>
      <c r="I95" s="97"/>
      <c r="J95" s="32" t="e">
        <f>IF(C95=$W$18,1,IF(C95=$X$18,2,IF(C95=#REF!,1,IF(C95=#REF!,2,IF(C95=#REF!,1,IF(C95=$Y$18,2,0))))))</f>
        <v>#REF!</v>
      </c>
      <c r="K95" s="80"/>
      <c r="L95" s="81"/>
      <c r="M95" s="82"/>
      <c r="N95" s="82"/>
      <c r="O95" s="82"/>
      <c r="P95" s="82"/>
      <c r="Q95" s="82"/>
      <c r="R95" s="81"/>
      <c r="S95" s="82"/>
      <c r="T95" s="82"/>
      <c r="U95" s="82"/>
      <c r="V95" s="30"/>
      <c r="Z95" s="76" t="str">
        <f>C95&amp;G95</f>
        <v/>
      </c>
      <c r="AB95" s="77" t="str">
        <f t="shared" si="1"/>
        <v/>
      </c>
      <c r="AC95" s="77" t="str">
        <f>IF(F95="","",1)</f>
        <v/>
      </c>
      <c r="AD95" s="77" t="str">
        <f>IF(G95="","",1)</f>
        <v/>
      </c>
    </row>
    <row r="96" spans="1:30" ht="27" customHeight="1" x14ac:dyDescent="0.15">
      <c r="A96" s="78">
        <f>COUNTA(G95:I95,G97:I97,G99:I99,G101:I101,G103:I103,G105:I105,G107:I107,G109:I109,G111:I111,G113:I113)</f>
        <v>0</v>
      </c>
      <c r="B96" s="172"/>
      <c r="C96" s="173"/>
      <c r="D96" s="174"/>
      <c r="E96" s="74"/>
      <c r="F96" s="162"/>
      <c r="G96" s="116"/>
      <c r="H96" s="116"/>
      <c r="I96" s="75"/>
      <c r="J96" s="117" t="str">
        <f>IF(E95="","",LEN(E95)-LEN(SUBSTITUTE(SUBSTITUTE(E95," ",),"　",)))</f>
        <v/>
      </c>
      <c r="K96" s="80"/>
      <c r="L96" s="81"/>
      <c r="M96" s="82"/>
      <c r="N96" s="82"/>
      <c r="O96" s="82"/>
      <c r="P96" s="82"/>
      <c r="Q96" s="82"/>
      <c r="R96" s="81"/>
      <c r="S96" s="82"/>
      <c r="T96" s="82"/>
      <c r="U96" s="82"/>
      <c r="V96" s="30"/>
      <c r="Z96" s="79"/>
      <c r="AB96" s="77" t="str">
        <f t="shared" si="1"/>
        <v/>
      </c>
      <c r="AC96" s="1" t="str">
        <f>IF(AND(AD95=1,AB96=""),1,"")</f>
        <v/>
      </c>
      <c r="AD96" s="1" t="str">
        <f>IF(AND(AD95=1,AC95=""),1,"")</f>
        <v/>
      </c>
    </row>
    <row r="97" spans="2:30" ht="27" customHeight="1" x14ac:dyDescent="0.15">
      <c r="B97" s="172">
        <v>42</v>
      </c>
      <c r="C97" s="173"/>
      <c r="D97" s="174"/>
      <c r="E97" s="74"/>
      <c r="F97" s="160"/>
      <c r="G97" s="138"/>
      <c r="H97" s="138"/>
      <c r="I97" s="75"/>
      <c r="J97" s="32" t="e">
        <f>IF(C97=$W$18,1,IF(C97=$X$18,2,IF(C97=#REF!,1,IF(C97=#REF!,2,IF(C97=#REF!,1,IF(C97=$Y$18,2,0))))))</f>
        <v>#REF!</v>
      </c>
      <c r="K97" s="80"/>
      <c r="L97" s="82"/>
      <c r="M97" s="82"/>
      <c r="N97" s="82"/>
      <c r="O97" s="81"/>
      <c r="P97" s="81"/>
      <c r="Q97" s="81"/>
      <c r="R97" s="82"/>
      <c r="S97" s="81"/>
      <c r="T97" s="81"/>
      <c r="U97" s="81"/>
      <c r="V97" s="30"/>
      <c r="Z97" s="76" t="str">
        <f>C97&amp;G97</f>
        <v/>
      </c>
      <c r="AB97" s="77" t="str">
        <f t="shared" si="1"/>
        <v/>
      </c>
      <c r="AC97" s="77" t="str">
        <f>IF(F97="","",1)</f>
        <v/>
      </c>
      <c r="AD97" s="77" t="str">
        <f>IF(G97="","",1)</f>
        <v/>
      </c>
    </row>
    <row r="98" spans="2:30" ht="27" customHeight="1" x14ac:dyDescent="0.15">
      <c r="B98" s="172"/>
      <c r="C98" s="173"/>
      <c r="D98" s="174"/>
      <c r="E98" s="74"/>
      <c r="F98" s="162"/>
      <c r="G98" s="116"/>
      <c r="H98" s="116"/>
      <c r="I98" s="75"/>
      <c r="J98" s="117" t="str">
        <f>IF(E97="","",LEN(E97)-LEN(SUBSTITUTE(SUBSTITUTE(E97," ",),"　",)))</f>
        <v/>
      </c>
      <c r="K98" s="80"/>
      <c r="L98" s="81"/>
      <c r="M98" s="82"/>
      <c r="N98" s="82"/>
      <c r="O98" s="82"/>
      <c r="P98" s="82"/>
      <c r="Q98" s="82"/>
      <c r="R98" s="81"/>
      <c r="S98" s="82"/>
      <c r="T98" s="82"/>
      <c r="U98" s="82"/>
      <c r="V98" s="30"/>
      <c r="Z98" s="79"/>
      <c r="AB98" s="77" t="str">
        <f t="shared" si="1"/>
        <v/>
      </c>
      <c r="AC98" s="1" t="str">
        <f>IF(AND(AD97=1,AB98=""),1,"")</f>
        <v/>
      </c>
      <c r="AD98" s="1" t="str">
        <f>IF(AND(AD97=1,AC97=""),1,"")</f>
        <v/>
      </c>
    </row>
    <row r="99" spans="2:30" ht="27" customHeight="1" x14ac:dyDescent="0.15">
      <c r="B99" s="172">
        <v>43</v>
      </c>
      <c r="C99" s="173"/>
      <c r="D99" s="174"/>
      <c r="E99" s="74"/>
      <c r="F99" s="160"/>
      <c r="G99" s="138"/>
      <c r="H99" s="138"/>
      <c r="I99" s="75"/>
      <c r="J99" s="32" t="e">
        <f>IF(C99=$W$18,1,IF(C99=$X$18,2,IF(C99=#REF!,1,IF(C99=#REF!,2,IF(C99=#REF!,1,IF(C99=$Y$18,2,0))))))</f>
        <v>#REF!</v>
      </c>
      <c r="K99" s="80"/>
      <c r="L99" s="82"/>
      <c r="M99" s="82"/>
      <c r="N99" s="82"/>
      <c r="O99" s="82"/>
      <c r="P99" s="82"/>
      <c r="Q99" s="82"/>
      <c r="R99" s="81"/>
      <c r="S99" s="82"/>
      <c r="T99" s="82"/>
      <c r="U99" s="82"/>
      <c r="V99" s="30"/>
      <c r="Z99" s="76" t="str">
        <f>C99&amp;G99</f>
        <v/>
      </c>
      <c r="AB99" s="77" t="str">
        <f t="shared" si="1"/>
        <v/>
      </c>
      <c r="AC99" s="77" t="str">
        <f>IF(F99="","",1)</f>
        <v/>
      </c>
      <c r="AD99" s="77" t="str">
        <f>IF(G99="","",1)</f>
        <v/>
      </c>
    </row>
    <row r="100" spans="2:30" ht="27" customHeight="1" x14ac:dyDescent="0.15">
      <c r="B100" s="172"/>
      <c r="C100" s="173"/>
      <c r="D100" s="174"/>
      <c r="E100" s="74"/>
      <c r="F100" s="162"/>
      <c r="G100" s="116"/>
      <c r="H100" s="116"/>
      <c r="I100" s="75"/>
      <c r="J100" s="117" t="str">
        <f>IF(E99="","",LEN(E99)-LEN(SUBSTITUTE(SUBSTITUTE(E99," ",),"　",)))</f>
        <v/>
      </c>
      <c r="K100" s="80"/>
      <c r="L100" s="81"/>
      <c r="M100" s="82"/>
      <c r="N100" s="82"/>
      <c r="O100" s="82"/>
      <c r="P100" s="82"/>
      <c r="Q100" s="82"/>
      <c r="R100" s="82"/>
      <c r="S100" s="82"/>
      <c r="T100" s="82"/>
      <c r="U100" s="82"/>
      <c r="V100" s="30"/>
      <c r="Z100" s="79"/>
      <c r="AB100" s="77" t="str">
        <f t="shared" si="1"/>
        <v/>
      </c>
      <c r="AC100" s="1" t="str">
        <f>IF(AND(AD99=1,AB100=""),1,"")</f>
        <v/>
      </c>
      <c r="AD100" s="1" t="str">
        <f>IF(AND(AD99=1,AC99=""),1,"")</f>
        <v/>
      </c>
    </row>
    <row r="101" spans="2:30" ht="27" customHeight="1" x14ac:dyDescent="0.15">
      <c r="B101" s="172">
        <v>44</v>
      </c>
      <c r="C101" s="173"/>
      <c r="D101" s="174"/>
      <c r="E101" s="74"/>
      <c r="F101" s="160"/>
      <c r="G101" s="138"/>
      <c r="H101" s="138"/>
      <c r="I101" s="75"/>
      <c r="J101" s="32" t="e">
        <f>IF(C101=$W$18,1,IF(C101=$X$18,2,IF(C101=#REF!,1,IF(C101=#REF!,2,IF(C101=#REF!,1,IF(C101=$Y$18,2,0))))))</f>
        <v>#REF!</v>
      </c>
      <c r="K101" s="80"/>
      <c r="L101" s="82"/>
      <c r="M101" s="82"/>
      <c r="N101" s="82"/>
      <c r="O101" s="82"/>
      <c r="P101" s="82"/>
      <c r="Q101" s="82"/>
      <c r="R101" s="81"/>
      <c r="S101" s="82"/>
      <c r="T101" s="82"/>
      <c r="U101" s="82"/>
      <c r="V101" s="30"/>
      <c r="Z101" s="76" t="str">
        <f>C101&amp;G101</f>
        <v/>
      </c>
      <c r="AB101" s="77" t="str">
        <f t="shared" si="1"/>
        <v/>
      </c>
      <c r="AC101" s="77" t="str">
        <f>IF(F101="","",1)</f>
        <v/>
      </c>
      <c r="AD101" s="77" t="str">
        <f>IF(G101="","",1)</f>
        <v/>
      </c>
    </row>
    <row r="102" spans="2:30" ht="27" customHeight="1" x14ac:dyDescent="0.15">
      <c r="B102" s="172"/>
      <c r="C102" s="173"/>
      <c r="D102" s="174"/>
      <c r="E102" s="74"/>
      <c r="F102" s="162"/>
      <c r="G102" s="116"/>
      <c r="H102" s="116"/>
      <c r="I102" s="75"/>
      <c r="J102" s="117" t="str">
        <f>IF(E101="","",LEN(E101)-LEN(SUBSTITUTE(SUBSTITUTE(E101," ",),"　",)))</f>
        <v/>
      </c>
      <c r="K102" s="80"/>
      <c r="L102" s="82"/>
      <c r="M102" s="82"/>
      <c r="N102" s="82"/>
      <c r="O102" s="82"/>
      <c r="P102" s="82"/>
      <c r="Q102" s="82"/>
      <c r="R102" s="81"/>
      <c r="S102" s="82"/>
      <c r="T102" s="82"/>
      <c r="U102" s="82"/>
      <c r="V102" s="30"/>
      <c r="Z102" s="79"/>
      <c r="AB102" s="77" t="str">
        <f t="shared" si="1"/>
        <v/>
      </c>
      <c r="AC102" s="1" t="str">
        <f>IF(AND(AD101=1,AB102=""),1,"")</f>
        <v/>
      </c>
      <c r="AD102" s="1" t="str">
        <f>IF(AND(AD101=1,AC101=""),1,"")</f>
        <v/>
      </c>
    </row>
    <row r="103" spans="2:30" ht="27" customHeight="1" x14ac:dyDescent="0.15">
      <c r="B103" s="172">
        <v>45</v>
      </c>
      <c r="C103" s="173"/>
      <c r="D103" s="174"/>
      <c r="E103" s="74"/>
      <c r="F103" s="160"/>
      <c r="G103" s="138"/>
      <c r="H103" s="138"/>
      <c r="I103" s="75"/>
      <c r="J103" s="32" t="e">
        <f>IF(C103=$W$18,1,IF(C103=$X$18,2,IF(C103=#REF!,1,IF(C103=#REF!,2,IF(C103=#REF!,1,IF(C103=$Y$18,2,0))))))</f>
        <v>#REF!</v>
      </c>
      <c r="K103" s="80"/>
      <c r="L103" s="81"/>
      <c r="M103" s="82"/>
      <c r="N103" s="82"/>
      <c r="O103" s="82"/>
      <c r="P103" s="82"/>
      <c r="Q103" s="82"/>
      <c r="R103" s="82"/>
      <c r="S103" s="82"/>
      <c r="T103" s="82"/>
      <c r="U103" s="82"/>
      <c r="V103" s="30"/>
      <c r="Z103" s="76" t="str">
        <f>C103&amp;G103</f>
        <v/>
      </c>
      <c r="AB103" s="77" t="str">
        <f t="shared" si="1"/>
        <v/>
      </c>
      <c r="AC103" s="77" t="str">
        <f>IF(F103="","",1)</f>
        <v/>
      </c>
      <c r="AD103" s="77" t="str">
        <f>IF(G103="","",1)</f>
        <v/>
      </c>
    </row>
    <row r="104" spans="2:30" ht="27" customHeight="1" x14ac:dyDescent="0.15">
      <c r="B104" s="172"/>
      <c r="C104" s="173"/>
      <c r="D104" s="174"/>
      <c r="E104" s="74"/>
      <c r="F104" s="162"/>
      <c r="G104" s="116"/>
      <c r="H104" s="116"/>
      <c r="I104" s="75"/>
      <c r="J104" s="117" t="str">
        <f>IF(E103="","",LEN(E103)-LEN(SUBSTITUTE(SUBSTITUTE(E103," ",),"　",)))</f>
        <v/>
      </c>
      <c r="K104" s="80"/>
      <c r="L104" s="81"/>
      <c r="M104" s="82"/>
      <c r="N104" s="82"/>
      <c r="O104" s="82"/>
      <c r="P104" s="82"/>
      <c r="Q104" s="82"/>
      <c r="R104" s="82"/>
      <c r="S104" s="82"/>
      <c r="T104" s="82"/>
      <c r="U104" s="82"/>
      <c r="V104" s="30"/>
      <c r="Z104" s="79"/>
      <c r="AB104" s="77" t="str">
        <f t="shared" si="1"/>
        <v/>
      </c>
      <c r="AC104" s="1" t="str">
        <f>IF(AND(AD103=1,AB104=""),1,"")</f>
        <v/>
      </c>
      <c r="AD104" s="1" t="str">
        <f>IF(AND(AD103=1,AC103=""),1,"")</f>
        <v/>
      </c>
    </row>
    <row r="105" spans="2:30" ht="27" customHeight="1" x14ac:dyDescent="0.15">
      <c r="B105" s="172">
        <v>46</v>
      </c>
      <c r="C105" s="173"/>
      <c r="D105" s="174"/>
      <c r="E105" s="74"/>
      <c r="F105" s="160"/>
      <c r="G105" s="138"/>
      <c r="H105" s="138"/>
      <c r="I105" s="75"/>
      <c r="J105" s="32" t="e">
        <f>IF(C105=$W$18,1,IF(C105=$X$18,2,IF(C105=#REF!,1,IF(C105=#REF!,2,IF(C105=#REF!,1,IF(C105=$Y$18,2,0))))))</f>
        <v>#REF!</v>
      </c>
      <c r="K105" s="85"/>
      <c r="L105" s="81"/>
      <c r="M105" s="82"/>
      <c r="N105" s="82"/>
      <c r="O105" s="82"/>
      <c r="P105" s="82"/>
      <c r="Q105" s="82"/>
      <c r="R105" s="81"/>
      <c r="S105" s="82"/>
      <c r="T105" s="82"/>
      <c r="U105" s="82"/>
      <c r="V105" s="30"/>
      <c r="Z105" s="76" t="str">
        <f>C105&amp;G105</f>
        <v/>
      </c>
      <c r="AB105" s="77" t="str">
        <f t="shared" si="1"/>
        <v/>
      </c>
      <c r="AC105" s="77" t="str">
        <f>IF(F105="","",1)</f>
        <v/>
      </c>
      <c r="AD105" s="77" t="str">
        <f>IF(G105="","",1)</f>
        <v/>
      </c>
    </row>
    <row r="106" spans="2:30" ht="27" customHeight="1" x14ac:dyDescent="0.15">
      <c r="B106" s="172"/>
      <c r="C106" s="173"/>
      <c r="D106" s="174"/>
      <c r="E106" s="74"/>
      <c r="F106" s="162"/>
      <c r="G106" s="116"/>
      <c r="H106" s="116"/>
      <c r="I106" s="75"/>
      <c r="J106" s="117" t="str">
        <f>IF(E105="","",LEN(E105)-LEN(SUBSTITUTE(SUBSTITUTE(E105," ",),"　",)))</f>
        <v/>
      </c>
      <c r="K106" s="80"/>
      <c r="L106" s="81"/>
      <c r="M106" s="82"/>
      <c r="N106" s="82"/>
      <c r="O106" s="82"/>
      <c r="P106" s="82"/>
      <c r="Q106" s="82"/>
      <c r="R106" s="82"/>
      <c r="S106" s="82"/>
      <c r="T106" s="82"/>
      <c r="U106" s="82"/>
      <c r="V106" s="30"/>
      <c r="Z106" s="79"/>
      <c r="AB106" s="77" t="str">
        <f t="shared" si="1"/>
        <v/>
      </c>
      <c r="AC106" s="1" t="str">
        <f>IF(AND(AD105=1,AB106=""),1,"")</f>
        <v/>
      </c>
      <c r="AD106" s="1" t="str">
        <f>IF(AND(AD105=1,AC105=""),1,"")</f>
        <v/>
      </c>
    </row>
    <row r="107" spans="2:30" ht="27" customHeight="1" x14ac:dyDescent="0.15">
      <c r="B107" s="172">
        <v>47</v>
      </c>
      <c r="C107" s="173"/>
      <c r="D107" s="174"/>
      <c r="E107" s="74"/>
      <c r="F107" s="160"/>
      <c r="G107" s="138"/>
      <c r="H107" s="138"/>
      <c r="I107" s="75"/>
      <c r="J107" s="32" t="e">
        <f>IF(C107=$W$18,1,IF(C107=$X$18,2,IF(C107=#REF!,1,IF(C107=#REF!,2,IF(C107=#REF!,1,IF(C107=$Y$18,2,0))))))</f>
        <v>#REF!</v>
      </c>
      <c r="K107" s="80"/>
      <c r="L107" s="82"/>
      <c r="M107" s="82"/>
      <c r="N107" s="82"/>
      <c r="O107" s="82"/>
      <c r="P107" s="82"/>
      <c r="Q107" s="82"/>
      <c r="R107" s="81"/>
      <c r="S107" s="82"/>
      <c r="T107" s="82"/>
      <c r="U107" s="82"/>
      <c r="V107" s="30"/>
      <c r="Z107" s="76" t="str">
        <f>C107&amp;G107</f>
        <v/>
      </c>
      <c r="AB107" s="77" t="str">
        <f t="shared" si="1"/>
        <v/>
      </c>
      <c r="AC107" s="77" t="str">
        <f>IF(F107="","",1)</f>
        <v/>
      </c>
      <c r="AD107" s="77" t="str">
        <f>IF(G107="","",1)</f>
        <v/>
      </c>
    </row>
    <row r="108" spans="2:30" ht="27" customHeight="1" x14ac:dyDescent="0.15">
      <c r="B108" s="172"/>
      <c r="C108" s="173"/>
      <c r="D108" s="174"/>
      <c r="E108" s="74"/>
      <c r="F108" s="162"/>
      <c r="G108" s="116"/>
      <c r="H108" s="116"/>
      <c r="I108" s="75"/>
      <c r="J108" s="117" t="str">
        <f>IF(E107="","",LEN(E107)-LEN(SUBSTITUTE(SUBSTITUTE(E107," ",),"　",)))</f>
        <v/>
      </c>
      <c r="K108" s="80"/>
      <c r="L108" s="81"/>
      <c r="M108" s="82"/>
      <c r="N108" s="82"/>
      <c r="O108" s="82"/>
      <c r="P108" s="82"/>
      <c r="Q108" s="82"/>
      <c r="R108" s="82"/>
      <c r="S108" s="82"/>
      <c r="T108" s="82"/>
      <c r="U108" s="82"/>
      <c r="V108" s="30"/>
      <c r="Z108" s="79"/>
      <c r="AB108" s="77" t="str">
        <f t="shared" si="1"/>
        <v/>
      </c>
      <c r="AC108" s="1" t="str">
        <f>IF(AND(AD107=1,AB108=""),1,"")</f>
        <v/>
      </c>
      <c r="AD108" s="1" t="str">
        <f>IF(AND(AD107=1,AC107=""),1,"")</f>
        <v/>
      </c>
    </row>
    <row r="109" spans="2:30" ht="27" customHeight="1" x14ac:dyDescent="0.15">
      <c r="B109" s="172">
        <v>48</v>
      </c>
      <c r="C109" s="173"/>
      <c r="D109" s="174"/>
      <c r="E109" s="74"/>
      <c r="F109" s="160"/>
      <c r="G109" s="138"/>
      <c r="H109" s="138"/>
      <c r="I109" s="75"/>
      <c r="J109" s="32" t="e">
        <f>IF(C109=$W$18,1,IF(C109=$X$18,2,IF(C109=#REF!,1,IF(C109=#REF!,2,IF(C109=#REF!,1,IF(C109=$Y$18,2,0))))))</f>
        <v>#REF!</v>
      </c>
      <c r="K109" s="80"/>
      <c r="L109" s="81"/>
      <c r="M109" s="82"/>
      <c r="N109" s="82"/>
      <c r="O109" s="81"/>
      <c r="P109" s="81"/>
      <c r="Q109" s="81"/>
      <c r="R109" s="81"/>
      <c r="S109" s="82"/>
      <c r="T109" s="82"/>
      <c r="U109" s="82"/>
      <c r="V109" s="30"/>
      <c r="Z109" s="76" t="str">
        <f>C109&amp;G109</f>
        <v/>
      </c>
      <c r="AB109" s="77" t="str">
        <f t="shared" si="1"/>
        <v/>
      </c>
      <c r="AC109" s="77" t="str">
        <f>IF(F109="","",1)</f>
        <v/>
      </c>
      <c r="AD109" s="77" t="str">
        <f>IF(G109="","",1)</f>
        <v/>
      </c>
    </row>
    <row r="110" spans="2:30" ht="27" customHeight="1" x14ac:dyDescent="0.15">
      <c r="B110" s="172"/>
      <c r="C110" s="173"/>
      <c r="D110" s="174"/>
      <c r="E110" s="74"/>
      <c r="F110" s="162"/>
      <c r="G110" s="116"/>
      <c r="H110" s="116"/>
      <c r="I110" s="75"/>
      <c r="J110" s="117" t="str">
        <f>IF(E109="","",LEN(E109)-LEN(SUBSTITUTE(SUBSTITUTE(E109," ",),"　",)))</f>
        <v/>
      </c>
      <c r="K110" s="80"/>
      <c r="L110" s="81"/>
      <c r="M110" s="82"/>
      <c r="N110" s="82"/>
      <c r="O110" s="82"/>
      <c r="P110" s="82"/>
      <c r="Q110" s="82"/>
      <c r="R110" s="81"/>
      <c r="S110" s="82"/>
      <c r="T110" s="82"/>
      <c r="U110" s="82"/>
      <c r="V110" s="30"/>
      <c r="Z110" s="79"/>
      <c r="AB110" s="77" t="str">
        <f t="shared" si="1"/>
        <v/>
      </c>
      <c r="AC110" s="1" t="str">
        <f>IF(AND(AD109=1,AB110=""),1,"")</f>
        <v/>
      </c>
      <c r="AD110" s="1" t="str">
        <f>IF(AND(AD109=1,AC109=""),1,"")</f>
        <v/>
      </c>
    </row>
    <row r="111" spans="2:30" ht="27" customHeight="1" x14ac:dyDescent="0.15">
      <c r="B111" s="172">
        <v>49</v>
      </c>
      <c r="C111" s="173"/>
      <c r="D111" s="174"/>
      <c r="E111" s="74"/>
      <c r="F111" s="160"/>
      <c r="G111" s="138"/>
      <c r="H111" s="138"/>
      <c r="I111" s="75"/>
      <c r="J111" s="32" t="e">
        <f>IF(C111=$W$18,1,IF(C111=$X$18,2,IF(C111=#REF!,1,IF(C111=#REF!,2,IF(C111=#REF!,1,IF(C111=$Y$18,2,0))))))</f>
        <v>#REF!</v>
      </c>
      <c r="K111" s="80"/>
      <c r="L111" s="81"/>
      <c r="M111" s="82"/>
      <c r="N111" s="82"/>
      <c r="O111" s="82"/>
      <c r="P111" s="82"/>
      <c r="Q111" s="82"/>
      <c r="R111" s="81"/>
      <c r="S111" s="82"/>
      <c r="T111" s="82"/>
      <c r="U111" s="82"/>
      <c r="V111" s="30"/>
      <c r="Z111" s="76" t="str">
        <f>C111&amp;G111</f>
        <v/>
      </c>
      <c r="AB111" s="77" t="str">
        <f t="shared" si="1"/>
        <v/>
      </c>
      <c r="AC111" s="77" t="str">
        <f>IF(F111="","",1)</f>
        <v/>
      </c>
      <c r="AD111" s="77" t="str">
        <f>IF(G111="","",1)</f>
        <v/>
      </c>
    </row>
    <row r="112" spans="2:30" ht="27" customHeight="1" x14ac:dyDescent="0.15">
      <c r="B112" s="172"/>
      <c r="C112" s="173"/>
      <c r="D112" s="174"/>
      <c r="E112" s="74"/>
      <c r="F112" s="162"/>
      <c r="G112" s="116"/>
      <c r="H112" s="116"/>
      <c r="I112" s="75"/>
      <c r="J112" s="117" t="str">
        <f>IF(E111="","",LEN(E111)-LEN(SUBSTITUTE(SUBSTITUTE(E111," ",),"　",)))</f>
        <v/>
      </c>
      <c r="K112" s="80"/>
      <c r="L112" s="81"/>
      <c r="M112" s="82"/>
      <c r="N112" s="82"/>
      <c r="O112" s="82"/>
      <c r="P112" s="82"/>
      <c r="Q112" s="82"/>
      <c r="R112" s="81"/>
      <c r="S112" s="82"/>
      <c r="T112" s="82"/>
      <c r="U112" s="82"/>
      <c r="V112" s="30"/>
      <c r="Z112" s="79"/>
      <c r="AB112" s="77" t="str">
        <f t="shared" si="1"/>
        <v/>
      </c>
      <c r="AC112" s="1" t="str">
        <f>IF(AND(AD111=1,AB112=""),1,"")</f>
        <v/>
      </c>
      <c r="AD112" s="1" t="str">
        <f>IF(AND(AD111=1,AC111=""),1,"")</f>
        <v/>
      </c>
    </row>
    <row r="113" spans="2:30" ht="27" customHeight="1" x14ac:dyDescent="0.15">
      <c r="B113" s="172">
        <v>50</v>
      </c>
      <c r="C113" s="173"/>
      <c r="D113" s="174"/>
      <c r="E113" s="74"/>
      <c r="F113" s="160"/>
      <c r="G113" s="138"/>
      <c r="H113" s="138"/>
      <c r="I113" s="75"/>
      <c r="J113" s="32" t="e">
        <f>IF(C113=$W$18,1,IF(C113=$X$18,2,IF(C113=#REF!,1,IF(C113=#REF!,2,IF(C113=#REF!,1,IF(C113=$Y$18,2,0))))))</f>
        <v>#REF!</v>
      </c>
      <c r="K113" s="80"/>
      <c r="L113" s="81"/>
      <c r="M113" s="81"/>
      <c r="N113" s="81"/>
      <c r="O113" s="82"/>
      <c r="P113" s="82"/>
      <c r="Q113" s="82"/>
      <c r="R113" s="81"/>
      <c r="S113" s="82"/>
      <c r="T113" s="82"/>
      <c r="U113" s="82"/>
      <c r="V113" s="30"/>
      <c r="Z113" s="76" t="str">
        <f>C113&amp;G113</f>
        <v/>
      </c>
      <c r="AB113" s="77" t="str">
        <f t="shared" si="1"/>
        <v/>
      </c>
      <c r="AC113" s="77" t="str">
        <f>IF(F113="","",1)</f>
        <v/>
      </c>
      <c r="AD113" s="77" t="str">
        <f>IF(G113="","",1)</f>
        <v/>
      </c>
    </row>
    <row r="114" spans="2:30" ht="27" customHeight="1" thickBot="1" x14ac:dyDescent="0.2">
      <c r="B114" s="199"/>
      <c r="C114" s="212"/>
      <c r="D114" s="213"/>
      <c r="E114" s="86"/>
      <c r="F114" s="161"/>
      <c r="G114" s="142"/>
      <c r="H114" s="142"/>
      <c r="I114" s="87"/>
      <c r="J114" s="117" t="str">
        <f>IF(E113="","",LEN(E113)-LEN(SUBSTITUTE(SUBSTITUTE(E113," ",),"　",)))</f>
        <v/>
      </c>
      <c r="K114" s="80"/>
      <c r="L114" s="81"/>
      <c r="M114" s="81"/>
      <c r="N114" s="81"/>
      <c r="O114" s="82"/>
      <c r="P114" s="82"/>
      <c r="Q114" s="82"/>
      <c r="R114" s="81"/>
      <c r="S114" s="82"/>
      <c r="T114" s="82"/>
      <c r="U114" s="82"/>
      <c r="V114" s="30"/>
      <c r="Z114" s="79"/>
      <c r="AB114" s="77" t="str">
        <f t="shared" si="1"/>
        <v/>
      </c>
      <c r="AC114" s="1" t="str">
        <f>IF(AND(AD113=1,AB114=""),1,"")</f>
        <v/>
      </c>
      <c r="AD114" s="1" t="str">
        <f>IF(AND(AD113=1,AC113=""),1,"")</f>
        <v/>
      </c>
    </row>
    <row r="115" spans="2:30" ht="20.25" customHeight="1" x14ac:dyDescent="0.15">
      <c r="G115" s="144"/>
      <c r="K115" s="30"/>
      <c r="L115" s="31"/>
      <c r="M115" s="31"/>
      <c r="N115" s="31"/>
      <c r="O115" s="31"/>
      <c r="P115" s="31"/>
      <c r="Q115" s="31"/>
      <c r="R115" s="31"/>
      <c r="S115" s="31"/>
      <c r="T115" s="31"/>
      <c r="U115" s="31"/>
      <c r="V115" s="30"/>
    </row>
    <row r="116" spans="2:30" ht="20.25" customHeight="1" x14ac:dyDescent="0.15"/>
    <row r="117" spans="2:30" ht="20.25" customHeight="1" x14ac:dyDescent="0.15"/>
  </sheetData>
  <sheetProtection algorithmName="SHA-512" hashValue="/6IlLeYJPEXQGyg/jPmDhC25B2ZP79BxwH7h/zwOuW5H2f3kdr4iVd0MUA8SsJESpkXpv5tGUtGM22F+td0p2Q==" saltValue="1EeAdTt3xQo9JGbf0V3xMg==" spinCount="100000" sheet="1" selectLockedCells="1"/>
  <mergeCells count="226">
    <mergeCell ref="K3:S9"/>
    <mergeCell ref="B99:B100"/>
    <mergeCell ref="C99:C100"/>
    <mergeCell ref="C103:C104"/>
    <mergeCell ref="D103:D104"/>
    <mergeCell ref="D105:D106"/>
    <mergeCell ref="B101:B102"/>
    <mergeCell ref="C101:C102"/>
    <mergeCell ref="D101:D102"/>
    <mergeCell ref="D95:D96"/>
    <mergeCell ref="B93:B94"/>
    <mergeCell ref="C93:C94"/>
    <mergeCell ref="B97:B98"/>
    <mergeCell ref="C97:C98"/>
    <mergeCell ref="D93:D94"/>
    <mergeCell ref="C85:C86"/>
    <mergeCell ref="D85:D86"/>
    <mergeCell ref="D89:D90"/>
    <mergeCell ref="B89:B90"/>
    <mergeCell ref="C89:C90"/>
    <mergeCell ref="C87:C88"/>
    <mergeCell ref="D87:D88"/>
    <mergeCell ref="B87:B88"/>
    <mergeCell ref="B91:B92"/>
    <mergeCell ref="B113:B114"/>
    <mergeCell ref="C113:C114"/>
    <mergeCell ref="D113:D114"/>
    <mergeCell ref="B109:B110"/>
    <mergeCell ref="C109:C110"/>
    <mergeCell ref="D109:D110"/>
    <mergeCell ref="B111:B112"/>
    <mergeCell ref="B95:B96"/>
    <mergeCell ref="C95:C96"/>
    <mergeCell ref="B107:B108"/>
    <mergeCell ref="C107:C108"/>
    <mergeCell ref="D107:D108"/>
    <mergeCell ref="D99:D100"/>
    <mergeCell ref="B103:B104"/>
    <mergeCell ref="B105:B106"/>
    <mergeCell ref="C105:C106"/>
    <mergeCell ref="D97:D98"/>
    <mergeCell ref="C111:C112"/>
    <mergeCell ref="D111:D112"/>
    <mergeCell ref="C91:C92"/>
    <mergeCell ref="D91:D92"/>
    <mergeCell ref="D75:D76"/>
    <mergeCell ref="B77:B78"/>
    <mergeCell ref="C77:C78"/>
    <mergeCell ref="B79:B80"/>
    <mergeCell ref="C79:C80"/>
    <mergeCell ref="D79:D80"/>
    <mergeCell ref="D77:D78"/>
    <mergeCell ref="B75:B76"/>
    <mergeCell ref="C75:C76"/>
    <mergeCell ref="B81:B82"/>
    <mergeCell ref="C81:C82"/>
    <mergeCell ref="D81:D82"/>
    <mergeCell ref="B83:B84"/>
    <mergeCell ref="C83:C84"/>
    <mergeCell ref="D83:D84"/>
    <mergeCell ref="B85:B86"/>
    <mergeCell ref="B73:B74"/>
    <mergeCell ref="C73:C74"/>
    <mergeCell ref="D73:D74"/>
    <mergeCell ref="B65:B66"/>
    <mergeCell ref="C65:C66"/>
    <mergeCell ref="D65:D66"/>
    <mergeCell ref="B59:B60"/>
    <mergeCell ref="C59:C60"/>
    <mergeCell ref="D59:D60"/>
    <mergeCell ref="B61:B62"/>
    <mergeCell ref="C61:C62"/>
    <mergeCell ref="D61:D62"/>
    <mergeCell ref="B67:B68"/>
    <mergeCell ref="C67:C68"/>
    <mergeCell ref="D67:D68"/>
    <mergeCell ref="B69:B70"/>
    <mergeCell ref="C69:C70"/>
    <mergeCell ref="D69:D70"/>
    <mergeCell ref="B71:B72"/>
    <mergeCell ref="C71:C72"/>
    <mergeCell ref="D71:D72"/>
    <mergeCell ref="B53:B54"/>
    <mergeCell ref="C53:C54"/>
    <mergeCell ref="D53:D54"/>
    <mergeCell ref="B63:B64"/>
    <mergeCell ref="C63:C64"/>
    <mergeCell ref="D63:D64"/>
    <mergeCell ref="B55:B56"/>
    <mergeCell ref="C55:C56"/>
    <mergeCell ref="D55:D56"/>
    <mergeCell ref="B57:B58"/>
    <mergeCell ref="C57:C58"/>
    <mergeCell ref="D57:D58"/>
    <mergeCell ref="B51:B52"/>
    <mergeCell ref="C51:C52"/>
    <mergeCell ref="D51:D52"/>
    <mergeCell ref="B41:B42"/>
    <mergeCell ref="C41:C42"/>
    <mergeCell ref="D41:D42"/>
    <mergeCell ref="B37:B38"/>
    <mergeCell ref="C37:C38"/>
    <mergeCell ref="D37:D38"/>
    <mergeCell ref="B39:B40"/>
    <mergeCell ref="C39:C40"/>
    <mergeCell ref="D39:D40"/>
    <mergeCell ref="B43:B44"/>
    <mergeCell ref="C43:C44"/>
    <mergeCell ref="D43:D44"/>
    <mergeCell ref="D49:D50"/>
    <mergeCell ref="C49:C50"/>
    <mergeCell ref="B45:B46"/>
    <mergeCell ref="C45:C46"/>
    <mergeCell ref="D45:D46"/>
    <mergeCell ref="B47:B48"/>
    <mergeCell ref="C47:C48"/>
    <mergeCell ref="D47:D48"/>
    <mergeCell ref="B49:B50"/>
    <mergeCell ref="B29:B30"/>
    <mergeCell ref="C29:C30"/>
    <mergeCell ref="D29:D30"/>
    <mergeCell ref="B35:B36"/>
    <mergeCell ref="C35:C36"/>
    <mergeCell ref="D35:D36"/>
    <mergeCell ref="B31:B32"/>
    <mergeCell ref="C31:C32"/>
    <mergeCell ref="D31:D32"/>
    <mergeCell ref="B33:B34"/>
    <mergeCell ref="C33:C34"/>
    <mergeCell ref="D33:D34"/>
    <mergeCell ref="B27:B28"/>
    <mergeCell ref="C27:C28"/>
    <mergeCell ref="D27:D28"/>
    <mergeCell ref="B21:B22"/>
    <mergeCell ref="C21:C22"/>
    <mergeCell ref="D21:D22"/>
    <mergeCell ref="B23:B24"/>
    <mergeCell ref="C23:C24"/>
    <mergeCell ref="D23:D24"/>
    <mergeCell ref="B25:B26"/>
    <mergeCell ref="C25:C26"/>
    <mergeCell ref="D25:D26"/>
    <mergeCell ref="B1:F1"/>
    <mergeCell ref="D3:E3"/>
    <mergeCell ref="F3:G3"/>
    <mergeCell ref="G1:I1"/>
    <mergeCell ref="D6:I6"/>
    <mergeCell ref="H3:I3"/>
    <mergeCell ref="B3:C3"/>
    <mergeCell ref="F15:F16"/>
    <mergeCell ref="D5:E5"/>
    <mergeCell ref="D4:E4"/>
    <mergeCell ref="B8:C8"/>
    <mergeCell ref="D13:D14"/>
    <mergeCell ref="D11:D12"/>
    <mergeCell ref="B13:B14"/>
    <mergeCell ref="C13:C14"/>
    <mergeCell ref="B11:B12"/>
    <mergeCell ref="B15:B16"/>
    <mergeCell ref="C15:C16"/>
    <mergeCell ref="B4:C4"/>
    <mergeCell ref="B5:B6"/>
    <mergeCell ref="C11:C12"/>
    <mergeCell ref="G12:I12"/>
    <mergeCell ref="G5:I5"/>
    <mergeCell ref="H4:I4"/>
    <mergeCell ref="G11:I11"/>
    <mergeCell ref="F4:G4"/>
    <mergeCell ref="B19:B20"/>
    <mergeCell ref="C19:C20"/>
    <mergeCell ref="D19:D20"/>
    <mergeCell ref="B17:B18"/>
    <mergeCell ref="D15:D16"/>
    <mergeCell ref="C17:C18"/>
    <mergeCell ref="D17:D18"/>
    <mergeCell ref="F25:F26"/>
    <mergeCell ref="F27:F28"/>
    <mergeCell ref="F13:F14"/>
    <mergeCell ref="F11:F12"/>
    <mergeCell ref="F17:F18"/>
    <mergeCell ref="F19:F20"/>
    <mergeCell ref="F21:F22"/>
    <mergeCell ref="F35:F36"/>
    <mergeCell ref="F37:F38"/>
    <mergeCell ref="F23:F24"/>
    <mergeCell ref="F39:F40"/>
    <mergeCell ref="F41:F42"/>
    <mergeCell ref="F31:F32"/>
    <mergeCell ref="F29:F30"/>
    <mergeCell ref="F83:F84"/>
    <mergeCell ref="F85:F86"/>
    <mergeCell ref="F109:F110"/>
    <mergeCell ref="F111:F112"/>
    <mergeCell ref="F33:F34"/>
    <mergeCell ref="F53:F54"/>
    <mergeCell ref="F55:F56"/>
    <mergeCell ref="F57:F58"/>
    <mergeCell ref="F49:F50"/>
    <mergeCell ref="F51:F52"/>
    <mergeCell ref="F67:F68"/>
    <mergeCell ref="F69:F70"/>
    <mergeCell ref="F63:F64"/>
    <mergeCell ref="F65:F66"/>
    <mergeCell ref="F113:F114"/>
    <mergeCell ref="F101:F102"/>
    <mergeCell ref="F103:F104"/>
    <mergeCell ref="F105:F106"/>
    <mergeCell ref="F107:F108"/>
    <mergeCell ref="F81:F82"/>
    <mergeCell ref="F43:F44"/>
    <mergeCell ref="F79:F80"/>
    <mergeCell ref="F45:F46"/>
    <mergeCell ref="F47:F48"/>
    <mergeCell ref="F77:F78"/>
    <mergeCell ref="F71:F72"/>
    <mergeCell ref="F73:F74"/>
    <mergeCell ref="F75:F76"/>
    <mergeCell ref="F59:F60"/>
    <mergeCell ref="F61:F62"/>
    <mergeCell ref="F89:F90"/>
    <mergeCell ref="F91:F92"/>
    <mergeCell ref="F93:F94"/>
    <mergeCell ref="F97:F98"/>
    <mergeCell ref="F99:F100"/>
    <mergeCell ref="F87:F88"/>
    <mergeCell ref="F95:F96"/>
  </mergeCells>
  <phoneticPr fontId="1"/>
  <conditionalFormatting sqref="G16">
    <cfRule type="expression" dxfId="554" priority="96" stopIfTrue="1">
      <formula>$J15=1</formula>
    </cfRule>
    <cfRule type="expression" dxfId="553" priority="97" stopIfTrue="1">
      <formula>$J15=2</formula>
    </cfRule>
  </conditionalFormatting>
  <conditionalFormatting sqref="E15 G15 E17 E19 E21 E23 E25 E27 E29 E31 E33 E35 E37 E39 E41 E43 E45 E47 E49 E51 E53 E55 E57 E59 E61 E63 E65 E67 E69 E71 E73 E75 E77 E79 E81 E83 E85 E87 E89 E91 E93 E95 E97 E99 E101 E103 E105 E107 E109 E111 E113">
    <cfRule type="expression" dxfId="552" priority="100" stopIfTrue="1">
      <formula>$J15=1</formula>
    </cfRule>
    <cfRule type="expression" dxfId="551" priority="101" stopIfTrue="1">
      <formula>$J15=2</formula>
    </cfRule>
  </conditionalFormatting>
  <conditionalFormatting sqref="G12:I12">
    <cfRule type="containsText" dxfId="550" priority="80" operator="containsText" text="未">
      <formula>NOT(ISERROR(SEARCH("未",G12)))</formula>
    </cfRule>
    <cfRule type="containsText" dxfId="549" priority="81" operator="containsText" text="未">
      <formula>NOT(ISERROR(SEARCH("未",G12)))</formula>
    </cfRule>
    <cfRule type="containsText" dxfId="548" priority="82" operator="containsText" text="未">
      <formula>NOT(ISERROR(SEARCH("未",G12)))</formula>
    </cfRule>
  </conditionalFormatting>
  <conditionalFormatting sqref="G12:I12">
    <cfRule type="containsText" dxfId="547" priority="78" operator="containsText" text="未">
      <formula>NOT(ISERROR(SEARCH("未",G12)))</formula>
    </cfRule>
    <cfRule type="containsText" dxfId="546" priority="79" operator="containsText" text="未">
      <formula>NOT(ISERROR(SEARCH("未",G12)))</formula>
    </cfRule>
  </conditionalFormatting>
  <conditionalFormatting sqref="G12:I12">
    <cfRule type="containsText" dxfId="545" priority="76" operator="containsText" text="未入力">
      <formula>NOT(ISERROR(SEARCH("未入力",G12)))</formula>
    </cfRule>
    <cfRule type="containsText" dxfId="544" priority="77" operator="containsText" text="未入力">
      <formula>NOT(ISERROR(SEARCH("未入力",G12)))</formula>
    </cfRule>
  </conditionalFormatting>
  <conditionalFormatting sqref="C15:C114">
    <cfRule type="containsText" dxfId="543" priority="71" stopIfTrue="1" operator="containsText" text="女">
      <formula>NOT(ISERROR(SEARCH("女",C15)))</formula>
    </cfRule>
    <cfRule type="containsText" dxfId="542" priority="72" stopIfTrue="1" operator="containsText" text="男">
      <formula>NOT(ISERROR(SEARCH("男",C15)))</formula>
    </cfRule>
  </conditionalFormatting>
  <conditionalFormatting sqref="G7:I7">
    <cfRule type="expression" dxfId="541" priority="63" stopIfTrue="1">
      <formula>$G$7="参加制限を超えている種目があります"</formula>
    </cfRule>
  </conditionalFormatting>
  <conditionalFormatting sqref="M11:S11">
    <cfRule type="expression" dxfId="540" priority="62" stopIfTrue="1">
      <formula>$G$7="参加制限を超えている種目があります"</formula>
    </cfRule>
  </conditionalFormatting>
  <conditionalFormatting sqref="H4:I4">
    <cfRule type="expression" dxfId="539" priority="60" stopIfTrue="1">
      <formula>AND(D4&gt;0,D5&gt;0,H4="")</formula>
    </cfRule>
  </conditionalFormatting>
  <conditionalFormatting sqref="J16">
    <cfRule type="cellIs" dxfId="538" priority="45" stopIfTrue="1" operator="notEqual">
      <formula>1</formula>
    </cfRule>
  </conditionalFormatting>
  <conditionalFormatting sqref="J18 J20 J22 J24 J26 J28 J30 J32 J34 J36 J38 J40 J42 J44 J46 J48 J50 J52 J54 J56 J58 J60 J62 J64 J66 J68 J70 J72 J74 J76 J78 J80 J82 J84 J86 J88 J90 J92 J94 J96 J98 J100 J102 J104 J106 J108 J110 J112 J114">
    <cfRule type="cellIs" dxfId="537" priority="44" stopIfTrue="1" operator="notEqual">
      <formula>1</formula>
    </cfRule>
  </conditionalFormatting>
  <conditionalFormatting sqref="F4:G4">
    <cfRule type="expression" dxfId="536" priority="43" stopIfTrue="1">
      <formula>AND(D4&gt;0,D5&gt;0,F4="")</formula>
    </cfRule>
  </conditionalFormatting>
  <conditionalFormatting sqref="H16">
    <cfRule type="expression" dxfId="535" priority="39" stopIfTrue="1">
      <formula>$J15=1</formula>
    </cfRule>
    <cfRule type="expression" dxfId="534" priority="40" stopIfTrue="1">
      <formula>$J15=2</formula>
    </cfRule>
  </conditionalFormatting>
  <conditionalFormatting sqref="F15:F114">
    <cfRule type="expression" dxfId="533" priority="1722" stopIfTrue="1">
      <formula>$AD16=1</formula>
    </cfRule>
    <cfRule type="expression" dxfId="532" priority="1723" stopIfTrue="1">
      <formula>$J15=2</formula>
    </cfRule>
    <cfRule type="expression" dxfId="531" priority="1724" stopIfTrue="1">
      <formula>$J15=1</formula>
    </cfRule>
  </conditionalFormatting>
  <conditionalFormatting sqref="E18 E28 E30 E32 E34 E36 E38 E40 E42 E44 E46 E48 E50 E52 E54 E56 E58 E60 E62 E64 E66 E68 E70 E72 E74 E76 E78 E80 E82 E84 E86 E88 E90 E92 E94 E96 E98 E100 E102 E104 E106 E108 E110 E112 E114 E16 E26 E24 E22 E20">
    <cfRule type="expression" dxfId="530" priority="1725" stopIfTrue="1">
      <formula>$AC16=1</formula>
    </cfRule>
    <cfRule type="expression" dxfId="529" priority="1726" stopIfTrue="1">
      <formula>$J15=2</formula>
    </cfRule>
    <cfRule type="expression" dxfId="528" priority="1727" stopIfTrue="1">
      <formula>$J15=1</formula>
    </cfRule>
  </conditionalFormatting>
  <conditionalFormatting sqref="H15">
    <cfRule type="expression" dxfId="527" priority="33" stopIfTrue="1">
      <formula>$J15=1</formula>
    </cfRule>
    <cfRule type="expression" dxfId="526" priority="34" stopIfTrue="1">
      <formula>$J15=2</formula>
    </cfRule>
  </conditionalFormatting>
  <conditionalFormatting sqref="G18 G20 G22 G24 G26 G28 G30 G32 G34 G36 G38 G40 G42 G44 G46 G48 G50 G52 G54 G56 G58 G60 G62 G64 G66 G68 G70 G72 G74 G76 G78 G80 G82 G84 G86 G88 G90 G92 G94 G96 G98 G100 G102 G104 G106 G108 G110 G112 G114">
    <cfRule type="expression" dxfId="525" priority="5" stopIfTrue="1">
      <formula>$J17=1</formula>
    </cfRule>
    <cfRule type="expression" dxfId="524" priority="6" stopIfTrue="1">
      <formula>$J17=2</formula>
    </cfRule>
  </conditionalFormatting>
  <conditionalFormatting sqref="G17 G19 G21 G23 G25 G27 G29 G31 G33 G35 G37 G39 G41 G43 G45 G47 G49 G51 G53 G55 G57 G59 G61 G63 G65 G67 G69 G71 G73 G75 G77 G79 G81 G83 G85 G87 G89 G91 G93 G95 G97 G99 G101 G103 G105 G107 G109 G111 G113">
    <cfRule type="expression" dxfId="523" priority="7" stopIfTrue="1">
      <formula>$J17=1</formula>
    </cfRule>
    <cfRule type="expression" dxfId="522" priority="8" stopIfTrue="1">
      <formula>$J17=2</formula>
    </cfRule>
  </conditionalFormatting>
  <conditionalFormatting sqref="H18 H20 H22 H24 H26 H28 H30 H32 H34 H36 H38 H40 H42 H44 H46 H48 H50 H52 H54 H56 H58 H60 H62 H64 H66 H68 H70 H72 H74 H76 H78 H80 H82 H84 H86 H88 H90 H92 H94 H96 H98 H100 H102 H104 H106 H108 H110 H112 H114">
    <cfRule type="expression" dxfId="521" priority="3" stopIfTrue="1">
      <formula>$J17=1</formula>
    </cfRule>
    <cfRule type="expression" dxfId="520" priority="4" stopIfTrue="1">
      <formula>$J17=2</formula>
    </cfRule>
  </conditionalFormatting>
  <conditionalFormatting sqref="H17 H19 H21 H23 H25 H27 H29 H31 H33 H35 H37 H39 H41 H43 H45 H47 H49 H51 H53 H55 H57 H59 H61 H63 H65 H67 H69 H71 H73 H75 H77 H79 H81 H83 H85 H87 H89 H91 H93 H95 H97 H99 H101 H103 H105 H107 H109 H111 H113">
    <cfRule type="expression" dxfId="519" priority="1" stopIfTrue="1">
      <formula>$J17=1</formula>
    </cfRule>
    <cfRule type="expression" dxfId="518" priority="2" stopIfTrue="1">
      <formula>$J17=2</formula>
    </cfRule>
  </conditionalFormatting>
  <dataValidations count="18">
    <dataValidation type="list" allowBlank="1" showInputMessage="1" showErrorMessage="1" sqref="I81 I79 I89 I77 I75 I85 I93 I43 I51 I47 I41 I49 I39 I45 I37 I35 I53 I113 I63 I31 I27 I21 I19 I29 I17 I25 I71 I33 I67 G13 I61 I59 I69 I57 I55 I65 I73 I103 I91 I111 I107 I101 I99 I109 I97 I95 I105 I83 I23 I15 I87" xr:uid="{00000000-0002-0000-0100-000000000000}">
      <formula1>INDIRECT(C13)</formula1>
    </dataValidation>
    <dataValidation type="whole" imeMode="halfAlpha" allowBlank="1" showInputMessage="1" showErrorMessage="1" sqref="D15:D114" xr:uid="{00000000-0002-0000-0100-000001000000}">
      <formula1>1</formula1>
      <formula2>9999</formula2>
    </dataValidation>
    <dataValidation imeMode="halfKatakana" allowBlank="1" showInputMessage="1" showErrorMessage="1" sqref="E114 E112 E18 E20 E22 E24 E26 E28 E30 E32 E34 E36 E38 E40 E42 E44 E46 E48 E50 E52 E54 E56 E58 E60 E62 E64 E66 E68 E70 E72 E74 E76 E78 E80 E82 E84 E86 E88 E90 E92 E94 E96 E98 E100 E102 E104 E106 E108 E110" xr:uid="{00000000-0002-0000-0100-000002000000}"/>
    <dataValidation type="whole" allowBlank="1" showInputMessage="1" showErrorMessage="1" sqref="G14" xr:uid="{00000000-0002-0000-0100-000003000000}">
      <formula1>100</formula1>
      <formula2>999999</formula2>
    </dataValidation>
    <dataValidation type="list" allowBlank="1" showInputMessage="1" showErrorMessage="1" sqref="C13:C14" xr:uid="{00000000-0002-0000-0100-000004000000}">
      <formula1>$L$12:$M$12</formula1>
    </dataValidation>
    <dataValidation type="whole" allowBlank="1" showInputMessage="1" showErrorMessage="1" sqref="D13:D14" xr:uid="{00000000-0002-0000-0100-000005000000}">
      <formula1>1</formula1>
      <formula2>9999</formula2>
    </dataValidation>
    <dataValidation type="whole" allowBlank="1" showInputMessage="1" showErrorMessage="1" sqref="F13" xr:uid="{00000000-0002-0000-0100-000006000000}">
      <formula1>1</formula1>
      <formula2>99</formula2>
    </dataValidation>
    <dataValidation type="list" allowBlank="1" showInputMessage="1" showErrorMessage="1" sqref="C15:C114" xr:uid="{00000000-0002-0000-0100-000007000000}">
      <formula1>性別</formula1>
    </dataValidation>
    <dataValidation imeMode="hiragana" allowBlank="1" showInputMessage="1" showErrorMessage="1" sqref="E113 E17 E19 E21 E23 E25 E27 E29 E31 E33 E35 E37 E39 E41 E43 E45 E47 E49 E51 E53 E55 E57 E59 E61 E63 E65 E67 E69 E71 E73 E75 E77 E79 E81 E83 E85 E87 E89 E91 E93 E95 E97 E99 E101 E103 E105 E107 E109 E111 E15" xr:uid="{00000000-0002-0000-0100-000008000000}"/>
    <dataValidation imeMode="disabled" allowBlank="1" showInputMessage="1" showErrorMessage="1" sqref="G16:H16 G18:H18 G20:H20 G22:H22 G24:H24 G26:H26 G28:H28 G30:H30 G32:H32 G34:H34 G36:H36 G38:H38 G40:H40 G42:H42 G44:H44 G46:H46 G48:H48 G50:H50 G52:H52 G54:H54 G56:H56 G58:H58 G60:H60 G62:H62 G64:H64 G66:H66 G68:H68 G70:H70 G72:H72 G74:H74 G76:H76 G78:H78 G80:H80 G82:H82 G84:H84 G86:H86 G88:H88 G90:H90 G92:H92 G94:H94 G96:H96 G98:H98 G100:H100 G102:H102 G104:H104 G106:H106 G108:H108 G110:H110 G112:H112 G114:H114" xr:uid="{00000000-0002-0000-0100-000009000000}"/>
    <dataValidation allowBlank="1" showInputMessage="1" showErrorMessage="1" promptTitle="注意事項" prompt="所属名称はプログラムや賞状等に反映されます。_x000a_「小」や「小学校」は不要です。入力しないでください。" sqref="F4:G4" xr:uid="{00000000-0002-0000-0100-00000B000000}"/>
    <dataValidation imeMode="halfKatakana" allowBlank="1" showInputMessage="1" showErrorMessage="1" promptTitle="注意事項" prompt="半角ｶﾀｶﾅで入力して下さい。_x000a_(漢字･ひらがなは不可)_x000a_「ｼｮｳ」や「ｼｮｳｶﾞｯｺｳ」は不要です。入力しないで下さい。" sqref="H4:I4" xr:uid="{00000000-0002-0000-0100-00000C000000}"/>
    <dataValidation imeMode="halfKatakana" allowBlank="1" showInputMessage="1" showErrorMessage="1" promptTitle="注意事項" prompt="姓と名の間に空白１つにして下さい。_x000a_（2つ以上入れないで下さい）" sqref="E16" xr:uid="{00000000-0002-0000-0100-00000D000000}"/>
    <dataValidation type="list" allowBlank="1" showInputMessage="1" showErrorMessage="1" sqref="B4:C4" xr:uid="{00000000-0002-0000-0100-00000F000000}">
      <formula1>$U$19:$U$23</formula1>
    </dataValidation>
    <dataValidation type="list" allowBlank="1" showInputMessage="1" showErrorMessage="1" sqref="C19:C20" xr:uid="{00000000-0002-0000-0100-00000A000000}">
      <formula1>$W$18:$Y$18</formula1>
    </dataValidation>
    <dataValidation type="list" allowBlank="1" showInputMessage="1" showErrorMessage="1" sqref="F15:F114" xr:uid="{3A7861E7-96D6-454C-9216-9B22BE7C788E}">
      <formula1>$V$19:$V$21</formula1>
    </dataValidation>
    <dataValidation type="list" imeMode="disabled" allowBlank="1" showInputMessage="1" showErrorMessage="1" sqref="G15 G17 G19 G21 G23 G25 G27 G29 G31 G33 G35 G37 G39 G41 G43 G45 G47 G49 G51 G53 G55 G57 G59 G61 G63 G65 G67 G69 G71 G73 G75 G77 G79 G81 G83 G85 G87 G89 G91 G93 G95 G97 G99 G101 G103 G105 G107 G109 G111 G113" xr:uid="{BAF73003-E141-4FBD-BAFC-22D2132B7FB2}">
      <formula1>IF(F15=4,$W$19,IF(F15=5,$X$19:$X$24,IF(F15=6,$Y$19:$Y$24,"")))</formula1>
    </dataValidation>
    <dataValidation type="list" imeMode="disabled" allowBlank="1" showInputMessage="1" showErrorMessage="1" sqref="H15 H17 H19 H21 H23 H25 H27 H29 H31 H33 H35 H37 H39 H41 H43 H45 H47 H49 H51 H53 H55 H57 H59 H61 H63 H65 H67 H69 H71 H73 H75 H77 H79 H81 H83 H85 H87 H89 H91 H93 H95 H97 H99 H101 H103 H105 H107 H109 H111 H113" xr:uid="{F14369FB-FB43-4B6C-95B2-AB24BF10D2D4}">
      <formula1>IF(F15=4,$W$19,IF(F15=5,$X$19:$X$24,IF(F15=6,$Y$19:$Y$24,"")))</formula1>
    </dataValidation>
  </dataValidations>
  <pageMargins left="0.27559055118110237" right="0.31496062992125984" top="0.35433070866141736" bottom="0.23622047244094491" header="0.31496062992125984" footer="0.19685039370078741"/>
  <pageSetup paperSize="9" scale="98" orientation="portrait" r:id="rId1"/>
  <ignoredErrors>
    <ignoredError sqref="A16"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pageSetUpPr fitToPage="1"/>
  </sheetPr>
  <dimension ref="A1:AD70"/>
  <sheetViews>
    <sheetView showGridLines="0" zoomScale="90" zoomScaleNormal="90" zoomScaleSheetLayoutView="80" workbookViewId="0">
      <selection activeCell="B11" sqref="B11"/>
    </sheetView>
  </sheetViews>
  <sheetFormatPr defaultRowHeight="15.75" x14ac:dyDescent="0.15"/>
  <cols>
    <col min="1" max="1" width="2.125" style="1" customWidth="1"/>
    <col min="2" max="2" width="12.25" style="125" customWidth="1"/>
    <col min="3" max="3" width="16.625" style="1" customWidth="1"/>
    <col min="4" max="4" width="7" style="2" customWidth="1"/>
    <col min="5" max="5" width="16.875" style="1" customWidth="1"/>
    <col min="6" max="6" width="7" style="2" customWidth="1"/>
    <col min="7" max="7" width="16.875" style="1" customWidth="1"/>
    <col min="8" max="8" width="7" style="2" customWidth="1"/>
    <col min="9" max="9" width="16.875" style="1" customWidth="1"/>
    <col min="10" max="10" width="1.75" style="1" customWidth="1"/>
    <col min="11" max="16" width="9" style="1"/>
    <col min="17" max="17" width="9" style="1" customWidth="1"/>
    <col min="18" max="29" width="6.5" style="1" hidden="1" customWidth="1"/>
    <col min="30" max="40" width="9" style="1" customWidth="1"/>
    <col min="41" max="16384" width="9" style="1"/>
  </cols>
  <sheetData>
    <row r="1" spans="1:29" ht="25.5" customHeight="1" thickBot="1" x14ac:dyDescent="0.2">
      <c r="B1" s="175" t="str">
        <f>個人種目申込一覧表!B1</f>
        <v>第4回大北・安曇野市小学生陸上競技大会</v>
      </c>
      <c r="C1" s="175"/>
      <c r="D1" s="175"/>
      <c r="E1" s="175"/>
      <c r="F1" s="175"/>
      <c r="G1" s="2"/>
      <c r="H1" s="128" t="s">
        <v>119</v>
      </c>
      <c r="I1" s="128"/>
      <c r="W1" s="26" t="s">
        <v>116</v>
      </c>
      <c r="Z1" s="26"/>
      <c r="AA1" s="26"/>
      <c r="AB1" s="26"/>
      <c r="AC1" s="25"/>
    </row>
    <row r="2" spans="1:29" ht="8.25" customHeight="1" thickTop="1" thickBot="1" x14ac:dyDescent="0.2">
      <c r="C2" s="2"/>
      <c r="G2" s="2"/>
      <c r="I2" s="2"/>
      <c r="W2" s="2" t="s">
        <v>25</v>
      </c>
      <c r="X2" s="2"/>
      <c r="Y2" s="2"/>
      <c r="Z2" s="2"/>
      <c r="AA2" s="2"/>
      <c r="AB2" s="2"/>
    </row>
    <row r="3" spans="1:29" ht="25.5" customHeight="1" x14ac:dyDescent="0.15">
      <c r="C3" s="3" t="s">
        <v>35</v>
      </c>
      <c r="K3" s="214" t="s">
        <v>142</v>
      </c>
      <c r="L3" s="215"/>
      <c r="M3" s="215"/>
      <c r="N3" s="215"/>
      <c r="O3" s="215"/>
      <c r="P3" s="216"/>
      <c r="W3" s="2">
        <v>4</v>
      </c>
      <c r="X3" s="2">
        <v>5</v>
      </c>
      <c r="Y3" s="2">
        <v>6</v>
      </c>
      <c r="Z3" s="2"/>
      <c r="AA3" s="2"/>
      <c r="AB3" s="2"/>
    </row>
    <row r="4" spans="1:29" ht="6" customHeight="1" thickBot="1" x14ac:dyDescent="0.2">
      <c r="K4" s="217"/>
      <c r="L4" s="218"/>
      <c r="M4" s="218"/>
      <c r="N4" s="218"/>
      <c r="O4" s="218"/>
      <c r="P4" s="219"/>
      <c r="W4" s="2" t="s">
        <v>26</v>
      </c>
      <c r="X4" s="2" t="s">
        <v>27</v>
      </c>
      <c r="Y4" s="24" t="s">
        <v>111</v>
      </c>
      <c r="Z4" s="2" t="s">
        <v>28</v>
      </c>
      <c r="AA4" s="2" t="s">
        <v>29</v>
      </c>
      <c r="AB4" s="2" t="s">
        <v>30</v>
      </c>
      <c r="AC4" s="2" t="s">
        <v>31</v>
      </c>
    </row>
    <row r="5" spans="1:29" ht="27" customHeight="1" x14ac:dyDescent="0.15">
      <c r="C5" s="4" t="s">
        <v>8</v>
      </c>
      <c r="D5" s="5"/>
      <c r="E5" s="4" t="s">
        <v>60</v>
      </c>
      <c r="G5" s="4" t="s">
        <v>59</v>
      </c>
      <c r="I5" s="4" t="s">
        <v>9</v>
      </c>
      <c r="K5" s="217"/>
      <c r="L5" s="218"/>
      <c r="M5" s="218"/>
      <c r="N5" s="218"/>
      <c r="O5" s="218"/>
      <c r="P5" s="219"/>
    </row>
    <row r="6" spans="1:29" ht="27" customHeight="1" thickBot="1" x14ac:dyDescent="0.2">
      <c r="C6" s="6">
        <f>COUNTA(E10,E15,E20,E25,E30,E35,E40,E45,E50,E55,E60,E65)</f>
        <v>0</v>
      </c>
      <c r="D6" s="5"/>
      <c r="E6" s="7">
        <f>SUM(V10+V15+V20+V25+V30+V35+V40+V45+V50+V55+V60+V65)</f>
        <v>0</v>
      </c>
      <c r="G6" s="8">
        <f>個人種目申込一覧表!E9</f>
        <v>700</v>
      </c>
      <c r="I6" s="9">
        <f>E6*G6</f>
        <v>0</v>
      </c>
      <c r="K6" s="217"/>
      <c r="L6" s="218"/>
      <c r="M6" s="218"/>
      <c r="N6" s="218"/>
      <c r="O6" s="218"/>
      <c r="P6" s="219"/>
      <c r="W6" s="2" t="s">
        <v>143</v>
      </c>
      <c r="X6" s="1" t="s">
        <v>144</v>
      </c>
    </row>
    <row r="7" spans="1:29" ht="6" customHeight="1" thickBot="1" x14ac:dyDescent="0.2">
      <c r="K7" s="217"/>
      <c r="L7" s="218"/>
      <c r="M7" s="218"/>
      <c r="N7" s="218"/>
      <c r="O7" s="218"/>
      <c r="P7" s="219"/>
      <c r="W7" s="1">
        <v>5</v>
      </c>
      <c r="X7" s="1">
        <v>5</v>
      </c>
      <c r="Y7" s="1">
        <v>4</v>
      </c>
    </row>
    <row r="8" spans="1:29" ht="36" customHeight="1" thickBot="1" x14ac:dyDescent="0.2">
      <c r="D8" s="88" t="s">
        <v>71</v>
      </c>
      <c r="E8" s="10" t="s">
        <v>7</v>
      </c>
      <c r="F8" s="89" t="s">
        <v>71</v>
      </c>
      <c r="G8" s="10" t="s">
        <v>7</v>
      </c>
      <c r="H8" s="89" t="s">
        <v>71</v>
      </c>
      <c r="I8" s="11" t="s">
        <v>7</v>
      </c>
      <c r="K8" s="220"/>
      <c r="L8" s="221"/>
      <c r="M8" s="221"/>
      <c r="N8" s="221"/>
      <c r="O8" s="221"/>
      <c r="P8" s="222"/>
      <c r="W8" s="1">
        <v>6</v>
      </c>
      <c r="X8" s="1">
        <v>6</v>
      </c>
      <c r="Y8" s="1">
        <v>5</v>
      </c>
    </row>
    <row r="9" spans="1:29" ht="6" customHeight="1" thickBot="1" x14ac:dyDescent="0.2">
      <c r="A9" s="12"/>
      <c r="B9" s="126"/>
      <c r="C9" s="13"/>
      <c r="D9" s="14"/>
      <c r="E9" s="12"/>
      <c r="F9" s="14"/>
      <c r="G9" s="12"/>
      <c r="H9" s="14"/>
      <c r="I9" s="12"/>
      <c r="J9" s="12"/>
    </row>
    <row r="10" spans="1:29" ht="27" customHeight="1" x14ac:dyDescent="0.15">
      <c r="B10" s="15" t="s">
        <v>14</v>
      </c>
      <c r="C10" s="16" t="s">
        <v>15</v>
      </c>
      <c r="D10" s="17"/>
      <c r="E10" s="152"/>
      <c r="F10" s="18"/>
      <c r="G10" s="152"/>
      <c r="H10" s="18"/>
      <c r="I10" s="157"/>
      <c r="K10" s="117" t="str">
        <f>IF(E10="","",LEN(E10)-LEN(SUBSTITUTE(SUBSTITUTE(E10," ",),"　",)))</f>
        <v/>
      </c>
      <c r="L10" s="118"/>
      <c r="M10" s="117" t="str">
        <f>IF(G10="","",LEN(G10)-LEN(SUBSTITUTE(SUBSTITUTE(G10," ",),"　",)))</f>
        <v/>
      </c>
      <c r="N10" s="118"/>
      <c r="O10" s="117" t="str">
        <f>IF(I10="","",LEN(I10)-LEN(SUBSTITUTE(SUBSTITUTE(I10," ",),"　",)))</f>
        <v/>
      </c>
      <c r="P10" s="118"/>
      <c r="R10" s="19" t="str">
        <f>IF(E10="","",B11&amp;C11&amp;B13)</f>
        <v/>
      </c>
      <c r="S10" s="1">
        <f>IF(R10="",1,R10)</f>
        <v>1</v>
      </c>
      <c r="T10" s="1">
        <f>IF(ISERROR(VLOOKUP(S10,$R$9:R9,1,FALSE)),0,VLOOKUP(S10,$R$9:R9,1,FALSE))</f>
        <v>0</v>
      </c>
      <c r="V10" s="25">
        <f>COUNTA(E10,G10,I10,E12,G12,I12)</f>
        <v>0</v>
      </c>
    </row>
    <row r="11" spans="1:29" ht="27" customHeight="1" thickBot="1" x14ac:dyDescent="0.2">
      <c r="B11" s="123"/>
      <c r="C11" s="20" t="s">
        <v>64</v>
      </c>
      <c r="D11" s="154"/>
      <c r="E11" s="153"/>
      <c r="F11" s="155"/>
      <c r="G11" s="153"/>
      <c r="H11" s="155"/>
      <c r="I11" s="156"/>
      <c r="K11" s="119"/>
      <c r="L11" s="119"/>
      <c r="M11" s="119"/>
      <c r="N11" s="119"/>
      <c r="O11" s="119"/>
      <c r="W11" s="1" t="str">
        <f>IF(B11="","",B11&amp;C11&amp;B13)</f>
        <v/>
      </c>
      <c r="X11" s="1">
        <f>IF(W11="",1,W11)</f>
        <v>1</v>
      </c>
    </row>
    <row r="12" spans="1:29" ht="27" customHeight="1" x14ac:dyDescent="0.15">
      <c r="B12" s="122"/>
      <c r="C12" s="15" t="s">
        <v>13</v>
      </c>
      <c r="D12" s="22"/>
      <c r="E12" s="145"/>
      <c r="F12" s="23"/>
      <c r="G12" s="145"/>
      <c r="H12" s="23"/>
      <c r="I12" s="146"/>
      <c r="K12" s="117" t="str">
        <f>IF(E12="","",LEN(E12)-LEN(SUBSTITUTE(SUBSTITUTE(E12," ",),"　",)))</f>
        <v/>
      </c>
      <c r="L12" s="118"/>
      <c r="M12" s="117" t="str">
        <f>IF(G12="","",LEN(G12)-LEN(SUBSTITUTE(SUBSTITUTE(G12," ",),"　",)))</f>
        <v/>
      </c>
      <c r="N12" s="118"/>
      <c r="O12" s="117" t="str">
        <f>IF(I12="","",LEN(I12)-LEN(SUBSTITUTE(SUBSTITUTE(I12," ",),"　",)))</f>
        <v/>
      </c>
      <c r="P12" s="118"/>
    </row>
    <row r="13" spans="1:29" ht="27" customHeight="1" thickBot="1" x14ac:dyDescent="0.2">
      <c r="B13" s="127"/>
      <c r="C13" s="124"/>
      <c r="D13" s="147"/>
      <c r="E13" s="148"/>
      <c r="F13" s="149"/>
      <c r="G13" s="150"/>
      <c r="H13" s="149"/>
      <c r="I13" s="151"/>
      <c r="K13" s="119"/>
      <c r="L13" s="119"/>
      <c r="M13" s="119"/>
      <c r="N13" s="119"/>
      <c r="O13" s="119"/>
    </row>
    <row r="14" spans="1:29" ht="6" customHeight="1" thickBot="1" x14ac:dyDescent="0.2">
      <c r="B14" s="26"/>
      <c r="C14" s="25"/>
      <c r="D14" s="26"/>
      <c r="E14" s="25"/>
    </row>
    <row r="15" spans="1:29" ht="27" customHeight="1" x14ac:dyDescent="0.15">
      <c r="B15" s="15" t="s">
        <v>14</v>
      </c>
      <c r="C15" s="16" t="s">
        <v>15</v>
      </c>
      <c r="D15" s="17"/>
      <c r="E15" s="152"/>
      <c r="F15" s="18"/>
      <c r="G15" s="152"/>
      <c r="H15" s="18"/>
      <c r="I15" s="157"/>
      <c r="K15" s="117" t="str">
        <f>IF(E15="","",LEN(E15)-LEN(SUBSTITUTE(SUBSTITUTE(E15," ",),"　",)))</f>
        <v/>
      </c>
      <c r="L15" s="118"/>
      <c r="M15" s="117" t="str">
        <f>IF(G15="","",LEN(G15)-LEN(SUBSTITUTE(SUBSTITUTE(G15," ",),"　",)))</f>
        <v/>
      </c>
      <c r="N15" s="118"/>
      <c r="O15" s="117" t="str">
        <f>IF(I15="","",LEN(I15)-LEN(SUBSTITUTE(SUBSTITUTE(I15," ",),"　",)))</f>
        <v/>
      </c>
      <c r="P15" s="118"/>
      <c r="R15" s="19" t="str">
        <f>IF(E15="","",B16&amp;C16&amp;B18)</f>
        <v/>
      </c>
      <c r="S15" s="1">
        <f>IF(R15="",1,R15)</f>
        <v>1</v>
      </c>
      <c r="T15" s="1">
        <f>IF(ISERROR(VLOOKUP(S15,$R$9:R14,1,FALSE)),0,VLOOKUP(S15,$R$9:R14,1,FALSE))</f>
        <v>0</v>
      </c>
      <c r="V15" s="1">
        <f>COUNTA(E15,G15,I15,E17,G17,I17)</f>
        <v>0</v>
      </c>
    </row>
    <row r="16" spans="1:29" ht="27" customHeight="1" thickBot="1" x14ac:dyDescent="0.2">
      <c r="B16" s="123"/>
      <c r="C16" s="20" t="s">
        <v>64</v>
      </c>
      <c r="D16" s="154"/>
      <c r="E16" s="153"/>
      <c r="F16" s="155"/>
      <c r="G16" s="153"/>
      <c r="H16" s="155"/>
      <c r="I16" s="156"/>
      <c r="K16" s="119"/>
      <c r="L16" s="119"/>
      <c r="M16" s="119"/>
      <c r="N16" s="119"/>
      <c r="O16" s="119"/>
      <c r="W16" s="1" t="str">
        <f>IF(B16="","",B16&amp;C16&amp;B18)</f>
        <v/>
      </c>
      <c r="X16" s="1">
        <f>IF(W16="",0,W16)</f>
        <v>0</v>
      </c>
      <c r="Y16" s="1">
        <f>IF(ISERROR(VLOOKUP(X16,$W$11:W15,1,FALSE)),1,VLOOKUP(X16,$W$11:W15,1,FALSE))</f>
        <v>1</v>
      </c>
      <c r="Z16" s="1" t="str">
        <f>IF(X16=Y16,1,"")</f>
        <v/>
      </c>
      <c r="AA16" s="1" t="str">
        <f>IF(B18="","",IF(Z16=1,B18,""))</f>
        <v/>
      </c>
    </row>
    <row r="17" spans="2:30" ht="27" customHeight="1" x14ac:dyDescent="0.15">
      <c r="B17" s="21"/>
      <c r="C17" s="15" t="s">
        <v>13</v>
      </c>
      <c r="D17" s="22"/>
      <c r="E17" s="145"/>
      <c r="F17" s="23"/>
      <c r="G17" s="145"/>
      <c r="H17" s="23"/>
      <c r="I17" s="146"/>
      <c r="K17" s="117" t="str">
        <f>IF(E17="","",LEN(E17)-LEN(SUBSTITUTE(SUBSTITUTE(E17," ",),"　",)))</f>
        <v/>
      </c>
      <c r="L17" s="118"/>
      <c r="M17" s="117" t="str">
        <f>IF(G17="","",LEN(G17)-LEN(SUBSTITUTE(SUBSTITUTE(G17," ",),"　",)))</f>
        <v/>
      </c>
      <c r="N17" s="118"/>
      <c r="O17" s="117" t="str">
        <f>IF(I17="","",LEN(I17)-LEN(SUBSTITUTE(SUBSTITUTE(I17," ",),"　",)))</f>
        <v/>
      </c>
      <c r="P17" s="118"/>
    </row>
    <row r="18" spans="2:30" ht="27" customHeight="1" thickBot="1" x14ac:dyDescent="0.2">
      <c r="B18" s="127"/>
      <c r="C18" s="124"/>
      <c r="D18" s="147"/>
      <c r="E18" s="148"/>
      <c r="F18" s="149"/>
      <c r="G18" s="150"/>
      <c r="H18" s="149"/>
      <c r="I18" s="151"/>
      <c r="K18" s="223" t="str">
        <f>IF(AND(Z16=1,AA16=""),"チーム枝記号がついていません",IF(Z16=1,"チーム枝記号"&amp;AA16&amp;"が重複しています",""))</f>
        <v/>
      </c>
      <c r="L18" s="223"/>
      <c r="M18" s="223"/>
      <c r="N18" s="223"/>
      <c r="O18" s="223"/>
      <c r="P18" s="223"/>
    </row>
    <row r="19" spans="2:30" ht="6" customHeight="1" thickBot="1" x14ac:dyDescent="0.2">
      <c r="B19" s="26"/>
      <c r="C19" s="25"/>
      <c r="D19" s="26"/>
      <c r="E19" s="25"/>
    </row>
    <row r="20" spans="2:30" ht="27" customHeight="1" x14ac:dyDescent="0.15">
      <c r="B20" s="15" t="s">
        <v>14</v>
      </c>
      <c r="C20" s="16" t="s">
        <v>15</v>
      </c>
      <c r="D20" s="17"/>
      <c r="E20" s="152"/>
      <c r="F20" s="18"/>
      <c r="G20" s="152"/>
      <c r="H20" s="18"/>
      <c r="I20" s="157"/>
      <c r="K20" s="117" t="str">
        <f>IF(E20="","",LEN(E20)-LEN(SUBSTITUTE(SUBSTITUTE(E20," ",),"　",)))</f>
        <v/>
      </c>
      <c r="L20" s="118"/>
      <c r="M20" s="117" t="str">
        <f>IF(G20="","",LEN(G20)-LEN(SUBSTITUTE(SUBSTITUTE(G20," ",),"　",)))</f>
        <v/>
      </c>
      <c r="N20" s="118"/>
      <c r="O20" s="117" t="str">
        <f>IF(I20="","",LEN(I20)-LEN(SUBSTITUTE(SUBSTITUTE(I20," ",),"　",)))</f>
        <v/>
      </c>
      <c r="P20" s="118"/>
      <c r="R20" s="19" t="str">
        <f>IF(E20="","",B21&amp;C21&amp;B23)</f>
        <v/>
      </c>
      <c r="S20" s="1">
        <f>IF(R20="",1,R20)</f>
        <v>1</v>
      </c>
      <c r="T20" s="1">
        <f>IF(ISERROR(VLOOKUP(S20,$R$9:R19,1,FALSE)),0,VLOOKUP(S20,$R$9:R19,1,FALSE))</f>
        <v>0</v>
      </c>
      <c r="V20" s="1">
        <f>COUNTA(E20,G20,I20,E22,G22,I22)</f>
        <v>0</v>
      </c>
    </row>
    <row r="21" spans="2:30" ht="27" customHeight="1" thickBot="1" x14ac:dyDescent="0.2">
      <c r="B21" s="123"/>
      <c r="C21" s="20" t="s">
        <v>64</v>
      </c>
      <c r="D21" s="154"/>
      <c r="E21" s="153"/>
      <c r="F21" s="155"/>
      <c r="G21" s="153"/>
      <c r="H21" s="155"/>
      <c r="I21" s="156"/>
      <c r="K21" s="119"/>
      <c r="L21" s="119"/>
      <c r="M21" s="119"/>
      <c r="N21" s="119"/>
      <c r="O21" s="119"/>
      <c r="W21" s="1" t="str">
        <f>IF(B21="","",B21&amp;C21&amp;B23)</f>
        <v/>
      </c>
      <c r="X21" s="1">
        <f>IF(W21="",0,W21)</f>
        <v>0</v>
      </c>
      <c r="Y21" s="1">
        <f>IF(ISERROR(VLOOKUP(X21,$W$11:W20,1,FALSE)),1,VLOOKUP(X21,$W$11:W20,1,FALSE))</f>
        <v>1</v>
      </c>
      <c r="Z21" s="1" t="str">
        <f>IF(X21=Y21,1,"")</f>
        <v/>
      </c>
      <c r="AA21" s="1" t="str">
        <f>IF(B23="","",IF(Z21=1,B23,""))</f>
        <v/>
      </c>
    </row>
    <row r="22" spans="2:30" ht="27" customHeight="1" x14ac:dyDescent="0.15">
      <c r="B22" s="21"/>
      <c r="C22" s="15" t="s">
        <v>13</v>
      </c>
      <c r="D22" s="22"/>
      <c r="E22" s="145"/>
      <c r="F22" s="23"/>
      <c r="G22" s="145"/>
      <c r="H22" s="23"/>
      <c r="I22" s="146"/>
      <c r="K22" s="117" t="str">
        <f>IF(E22="","",LEN(E22)-LEN(SUBSTITUTE(SUBSTITUTE(E22," ",),"　",)))</f>
        <v/>
      </c>
      <c r="L22" s="118"/>
      <c r="M22" s="117" t="str">
        <f>IF(G22="","",LEN(G22)-LEN(SUBSTITUTE(SUBSTITUTE(G22," ",),"　",)))</f>
        <v/>
      </c>
      <c r="N22" s="118"/>
      <c r="O22" s="117" t="str">
        <f>IF(I22="","",LEN(I22)-LEN(SUBSTITUTE(SUBSTITUTE(I22," ",),"　",)))</f>
        <v/>
      </c>
      <c r="P22" s="118"/>
    </row>
    <row r="23" spans="2:30" ht="27.75" customHeight="1" thickBot="1" x14ac:dyDescent="0.2">
      <c r="B23" s="127"/>
      <c r="C23" s="124"/>
      <c r="D23" s="147"/>
      <c r="E23" s="148"/>
      <c r="F23" s="149"/>
      <c r="G23" s="150"/>
      <c r="H23" s="149"/>
      <c r="I23" s="151"/>
      <c r="K23" s="223" t="str">
        <f>IF(AND(Z21=1,AA21=""),"チーム枝記号がついていません",IF(Z21=1,"チーム枝記号"&amp;AA21&amp;"が重複しています",""))</f>
        <v/>
      </c>
      <c r="L23" s="223"/>
      <c r="M23" s="223"/>
      <c r="N23" s="223"/>
      <c r="O23" s="223"/>
      <c r="P23" s="223"/>
    </row>
    <row r="24" spans="2:30" ht="6" customHeight="1" thickBot="1" x14ac:dyDescent="0.2">
      <c r="B24" s="26"/>
      <c r="C24" s="25"/>
      <c r="D24" s="26"/>
      <c r="E24" s="25"/>
    </row>
    <row r="25" spans="2:30" ht="27" customHeight="1" x14ac:dyDescent="0.15">
      <c r="B25" s="15" t="s">
        <v>14</v>
      </c>
      <c r="C25" s="16" t="s">
        <v>15</v>
      </c>
      <c r="D25" s="17"/>
      <c r="E25" s="152"/>
      <c r="F25" s="18"/>
      <c r="G25" s="152"/>
      <c r="H25" s="18"/>
      <c r="I25" s="157"/>
      <c r="K25" s="117" t="str">
        <f>IF(E25="","",LEN(E25)-LEN(SUBSTITUTE(SUBSTITUTE(E25," ",),"　",)))</f>
        <v/>
      </c>
      <c r="L25" s="118"/>
      <c r="M25" s="117" t="str">
        <f>IF(G25="","",LEN(G25)-LEN(SUBSTITUTE(SUBSTITUTE(G25," ",),"　",)))</f>
        <v/>
      </c>
      <c r="N25" s="118"/>
      <c r="O25" s="117" t="str">
        <f>IF(I25="","",LEN(I25)-LEN(SUBSTITUTE(SUBSTITUTE(I25," ",),"　",)))</f>
        <v/>
      </c>
      <c r="P25" s="118"/>
      <c r="R25" s="19" t="str">
        <f>IF(E25="","",B26&amp;C26&amp;B28)</f>
        <v/>
      </c>
      <c r="S25" s="1">
        <f>IF(R25="",1,R25)</f>
        <v>1</v>
      </c>
      <c r="T25" s="1">
        <f>IF(ISERROR(VLOOKUP(S25,$R$9:R24,1,FALSE)),0,VLOOKUP(S25,$R$9:R24,1,FALSE))</f>
        <v>0</v>
      </c>
      <c r="V25" s="1">
        <f>COUNTA(E25,G25,I25,E27,G27,I27)</f>
        <v>0</v>
      </c>
      <c r="W25" s="30"/>
      <c r="X25" s="30"/>
      <c r="Y25" s="30"/>
      <c r="Z25" s="30"/>
      <c r="AA25" s="30"/>
      <c r="AB25" s="30"/>
      <c r="AC25" s="30"/>
      <c r="AD25" s="30"/>
    </row>
    <row r="26" spans="2:30" ht="27" customHeight="1" thickBot="1" x14ac:dyDescent="0.2">
      <c r="B26" s="123"/>
      <c r="C26" s="20" t="s">
        <v>64</v>
      </c>
      <c r="D26" s="154"/>
      <c r="E26" s="153"/>
      <c r="F26" s="155"/>
      <c r="G26" s="153"/>
      <c r="H26" s="155"/>
      <c r="I26" s="156"/>
      <c r="K26" s="119"/>
      <c r="L26" s="119"/>
      <c r="M26" s="119"/>
      <c r="N26" s="119"/>
      <c r="O26" s="119"/>
      <c r="W26" s="1" t="str">
        <f>IF(B26="","",B26&amp;C26&amp;B28)</f>
        <v/>
      </c>
      <c r="X26" s="1">
        <f>IF(W26="",0,W26)</f>
        <v>0</v>
      </c>
      <c r="Y26" s="1">
        <f>IF(ISERROR(VLOOKUP(X26,$W$11:W25,1,FALSE)),1,VLOOKUP(X26,$W$11:W25,1,FALSE))</f>
        <v>1</v>
      </c>
      <c r="Z26" s="1" t="str">
        <f>IF(X26=Y26,1,"")</f>
        <v/>
      </c>
      <c r="AA26" s="1" t="str">
        <f>IF(B28="","",IF(Z26=1,B28,""))</f>
        <v/>
      </c>
      <c r="AB26" s="30"/>
      <c r="AC26" s="30"/>
      <c r="AD26" s="30"/>
    </row>
    <row r="27" spans="2:30" ht="27" customHeight="1" x14ac:dyDescent="0.15">
      <c r="B27" s="21"/>
      <c r="C27" s="15" t="s">
        <v>13</v>
      </c>
      <c r="D27" s="22"/>
      <c r="E27" s="145"/>
      <c r="F27" s="23"/>
      <c r="G27" s="145"/>
      <c r="H27" s="23"/>
      <c r="I27" s="146"/>
      <c r="K27" s="117" t="str">
        <f>IF(E27="","",LEN(E27)-LEN(SUBSTITUTE(SUBSTITUTE(E27," ",),"　",)))</f>
        <v/>
      </c>
      <c r="L27" s="118"/>
      <c r="M27" s="117" t="str">
        <f>IF(G27="","",LEN(G27)-LEN(SUBSTITUTE(SUBSTITUTE(G27," ",),"　",)))</f>
        <v/>
      </c>
      <c r="N27" s="118"/>
      <c r="O27" s="117" t="str">
        <f>IF(I27="","",LEN(I27)-LEN(SUBSTITUTE(SUBSTITUTE(I27," ",),"　",)))</f>
        <v/>
      </c>
      <c r="P27" s="118"/>
      <c r="W27" s="30"/>
      <c r="X27" s="30"/>
      <c r="Y27" s="30"/>
      <c r="Z27" s="30"/>
      <c r="AA27" s="30"/>
      <c r="AB27" s="30"/>
      <c r="AC27" s="30"/>
      <c r="AD27" s="30"/>
    </row>
    <row r="28" spans="2:30" ht="27.75" customHeight="1" thickBot="1" x14ac:dyDescent="0.2">
      <c r="B28" s="127"/>
      <c r="C28" s="121"/>
      <c r="D28" s="147"/>
      <c r="E28" s="148"/>
      <c r="F28" s="149"/>
      <c r="G28" s="150"/>
      <c r="H28" s="149"/>
      <c r="I28" s="151"/>
      <c r="K28" s="223" t="str">
        <f>IF(AND(Z26=1,AA26=""),"チーム枝記号がついていません",IF(Z26=1,"チーム枝記号"&amp;AA26&amp;"が重複しています",""))</f>
        <v/>
      </c>
      <c r="L28" s="223"/>
      <c r="M28" s="223"/>
      <c r="N28" s="223"/>
      <c r="O28" s="223"/>
      <c r="P28" s="223"/>
      <c r="W28" s="30"/>
      <c r="X28" s="30"/>
      <c r="Y28" s="30"/>
      <c r="Z28" s="30"/>
      <c r="AA28" s="30"/>
      <c r="AB28" s="30"/>
      <c r="AC28" s="30"/>
      <c r="AD28" s="30"/>
    </row>
    <row r="29" spans="2:30" ht="6" customHeight="1" thickBot="1" x14ac:dyDescent="0.2">
      <c r="B29" s="26"/>
      <c r="C29" s="25"/>
      <c r="D29" s="26"/>
      <c r="E29" s="25"/>
      <c r="F29" s="120"/>
      <c r="H29" s="120"/>
      <c r="W29" s="30"/>
      <c r="X29" s="30"/>
      <c r="Y29" s="30"/>
      <c r="Z29" s="30"/>
      <c r="AA29" s="30"/>
      <c r="AB29" s="30"/>
      <c r="AC29" s="30"/>
      <c r="AD29" s="30"/>
    </row>
    <row r="30" spans="2:30" ht="27" customHeight="1" x14ac:dyDescent="0.15">
      <c r="B30" s="15" t="s">
        <v>14</v>
      </c>
      <c r="C30" s="16" t="s">
        <v>15</v>
      </c>
      <c r="D30" s="17"/>
      <c r="E30" s="152"/>
      <c r="F30" s="18"/>
      <c r="G30" s="152"/>
      <c r="H30" s="18"/>
      <c r="I30" s="157"/>
      <c r="K30" s="117" t="str">
        <f>IF(E30="","",LEN(E30)-LEN(SUBSTITUTE(SUBSTITUTE(E30," ",),"　",)))</f>
        <v/>
      </c>
      <c r="L30" s="118"/>
      <c r="M30" s="117" t="str">
        <f>IF(G30="","",LEN(G30)-LEN(SUBSTITUTE(SUBSTITUTE(G30," ",),"　",)))</f>
        <v/>
      </c>
      <c r="N30" s="118"/>
      <c r="O30" s="117" t="str">
        <f>IF(I30="","",LEN(I30)-LEN(SUBSTITUTE(SUBSTITUTE(I30," ",),"　",)))</f>
        <v/>
      </c>
      <c r="P30" s="118"/>
      <c r="R30" s="19" t="str">
        <f>IF(E30="","",B31&amp;C31&amp;B33)</f>
        <v/>
      </c>
      <c r="S30" s="1">
        <f>IF(R30="",1,R30)</f>
        <v>1</v>
      </c>
      <c r="T30" s="1">
        <f>IF(ISERROR(VLOOKUP(S30,$R$9:R29,1,FALSE)),0,VLOOKUP(S30,$R$9:R29,1,FALSE))</f>
        <v>0</v>
      </c>
      <c r="V30" s="1">
        <f>COUNTA(E30,G30,I30,E32,G32,I32)</f>
        <v>0</v>
      </c>
      <c r="X30" s="30"/>
      <c r="Y30" s="30"/>
      <c r="Z30" s="30"/>
      <c r="AA30" s="30"/>
      <c r="AB30" s="30"/>
      <c r="AC30" s="30"/>
      <c r="AD30" s="30"/>
    </row>
    <row r="31" spans="2:30" ht="27" customHeight="1" thickBot="1" x14ac:dyDescent="0.2">
      <c r="B31" s="123"/>
      <c r="C31" s="20" t="s">
        <v>64</v>
      </c>
      <c r="D31" s="154"/>
      <c r="E31" s="153"/>
      <c r="F31" s="155"/>
      <c r="G31" s="153"/>
      <c r="H31" s="155"/>
      <c r="I31" s="156"/>
      <c r="K31" s="119"/>
      <c r="L31" s="119"/>
      <c r="M31" s="119"/>
      <c r="N31" s="119"/>
      <c r="O31" s="119"/>
      <c r="W31" s="1" t="str">
        <f>IF(B31="","",B31&amp;C31&amp;B33)</f>
        <v/>
      </c>
      <c r="X31" s="1">
        <f>IF(W31="",0,W31)</f>
        <v>0</v>
      </c>
      <c r="Y31" s="1">
        <f>IF(ISERROR(VLOOKUP(X31,$W$11:W30,1,FALSE)),1,VLOOKUP(X31,$W$11:W30,1,FALSE))</f>
        <v>1</v>
      </c>
      <c r="Z31" s="1" t="str">
        <f>IF(X31=Y31,1,"")</f>
        <v/>
      </c>
      <c r="AA31" s="1" t="str">
        <f>IF(B33="","",IF(Z31=1,B33,""))</f>
        <v/>
      </c>
      <c r="AB31" s="30"/>
      <c r="AC31" s="30"/>
      <c r="AD31" s="30"/>
    </row>
    <row r="32" spans="2:30" ht="27" customHeight="1" x14ac:dyDescent="0.15">
      <c r="B32" s="21"/>
      <c r="C32" s="15" t="s">
        <v>13</v>
      </c>
      <c r="D32" s="22"/>
      <c r="E32" s="145"/>
      <c r="F32" s="23"/>
      <c r="G32" s="145"/>
      <c r="H32" s="23"/>
      <c r="I32" s="146"/>
      <c r="K32" s="117" t="str">
        <f>IF(E32="","",LEN(E32)-LEN(SUBSTITUTE(SUBSTITUTE(E32," ",),"　",)))</f>
        <v/>
      </c>
      <c r="L32" s="118"/>
      <c r="M32" s="117" t="str">
        <f>IF(G32="","",LEN(G32)-LEN(SUBSTITUTE(SUBSTITUTE(G32," ",),"　",)))</f>
        <v/>
      </c>
      <c r="N32" s="118"/>
      <c r="O32" s="117" t="str">
        <f>IF(I32="","",LEN(I32)-LEN(SUBSTITUTE(SUBSTITUTE(I32," ",),"　",)))</f>
        <v/>
      </c>
      <c r="P32" s="118"/>
      <c r="W32" s="30"/>
      <c r="X32" s="30"/>
      <c r="Y32" s="30"/>
      <c r="Z32" s="30"/>
      <c r="AA32" s="30"/>
      <c r="AB32" s="30"/>
      <c r="AC32" s="30"/>
      <c r="AD32" s="30"/>
    </row>
    <row r="33" spans="2:30" ht="27.75" customHeight="1" thickBot="1" x14ac:dyDescent="0.2">
      <c r="B33" s="127"/>
      <c r="C33" s="124"/>
      <c r="D33" s="147"/>
      <c r="E33" s="148"/>
      <c r="F33" s="149"/>
      <c r="G33" s="150"/>
      <c r="H33" s="149"/>
      <c r="I33" s="151"/>
      <c r="K33" s="223" t="str">
        <f>IF(AND(Z31=1,AA31=""),"チーム枝記号がついていません",IF(Z31=1,"チーム枝記号"&amp;AA31&amp;"が重複しています",""))</f>
        <v/>
      </c>
      <c r="L33" s="223"/>
      <c r="M33" s="223"/>
      <c r="N33" s="223"/>
      <c r="O33" s="223"/>
      <c r="P33" s="223"/>
      <c r="W33" s="30"/>
      <c r="X33" s="30"/>
      <c r="Y33" s="30"/>
      <c r="Z33" s="30"/>
      <c r="AA33" s="30"/>
      <c r="AB33" s="30"/>
      <c r="AC33" s="30"/>
      <c r="AD33" s="30"/>
    </row>
    <row r="34" spans="2:30" ht="6" customHeight="1" thickBot="1" x14ac:dyDescent="0.2">
      <c r="B34" s="26"/>
      <c r="C34" s="25"/>
      <c r="D34" s="26"/>
      <c r="E34" s="25"/>
      <c r="F34" s="120"/>
      <c r="H34" s="120"/>
      <c r="W34" s="30"/>
      <c r="X34" s="30"/>
      <c r="Y34" s="30"/>
      <c r="Z34" s="30"/>
      <c r="AA34" s="30"/>
      <c r="AB34" s="30"/>
      <c r="AC34" s="30"/>
      <c r="AD34" s="30"/>
    </row>
    <row r="35" spans="2:30" ht="27" customHeight="1" x14ac:dyDescent="0.15">
      <c r="B35" s="15" t="s">
        <v>14</v>
      </c>
      <c r="C35" s="16" t="s">
        <v>15</v>
      </c>
      <c r="D35" s="17"/>
      <c r="E35" s="152"/>
      <c r="F35" s="18"/>
      <c r="G35" s="152"/>
      <c r="H35" s="18"/>
      <c r="I35" s="157"/>
      <c r="K35" s="117" t="str">
        <f>IF(E35="","",LEN(E35)-LEN(SUBSTITUTE(SUBSTITUTE(E35," ",),"　",)))</f>
        <v/>
      </c>
      <c r="L35" s="118"/>
      <c r="M35" s="117" t="str">
        <f>IF(G35="","",LEN(G35)-LEN(SUBSTITUTE(SUBSTITUTE(G35," ",),"　",)))</f>
        <v/>
      </c>
      <c r="N35" s="118"/>
      <c r="O35" s="117" t="str">
        <f>IF(I35="","",LEN(I35)-LEN(SUBSTITUTE(SUBSTITUTE(I35," ",),"　",)))</f>
        <v/>
      </c>
      <c r="P35" s="118"/>
      <c r="R35" s="19" t="str">
        <f>IF(E35="","",B36&amp;C36&amp;B38)</f>
        <v/>
      </c>
      <c r="S35" s="1">
        <f>IF(R35="",1,R35)</f>
        <v>1</v>
      </c>
      <c r="T35" s="1">
        <f>IF(ISERROR(VLOOKUP(S35,$R$9:R34,1,FALSE)),0,VLOOKUP(S35,$R$9:R34,1,FALSE))</f>
        <v>0</v>
      </c>
      <c r="V35" s="1">
        <f>COUNTA(E35,G35,I35,E37,G37,I37)</f>
        <v>0</v>
      </c>
      <c r="W35" s="30"/>
      <c r="X35" s="30"/>
      <c r="Y35" s="30"/>
      <c r="Z35" s="30"/>
      <c r="AA35" s="30"/>
      <c r="AB35" s="30"/>
      <c r="AC35" s="30"/>
      <c r="AD35" s="30"/>
    </row>
    <row r="36" spans="2:30" ht="27" customHeight="1" thickBot="1" x14ac:dyDescent="0.2">
      <c r="B36" s="123"/>
      <c r="C36" s="20" t="s">
        <v>64</v>
      </c>
      <c r="D36" s="154"/>
      <c r="E36" s="153"/>
      <c r="F36" s="155"/>
      <c r="G36" s="153"/>
      <c r="H36" s="155"/>
      <c r="I36" s="156"/>
      <c r="K36" s="119"/>
      <c r="L36" s="119"/>
      <c r="M36" s="119"/>
      <c r="N36" s="119"/>
      <c r="O36" s="119"/>
      <c r="W36" s="1" t="str">
        <f>IF(B36="","",B36&amp;C36&amp;B38)</f>
        <v/>
      </c>
      <c r="X36" s="1">
        <f>IF(W36="",0,W36)</f>
        <v>0</v>
      </c>
      <c r="Y36" s="1">
        <f>IF(ISERROR(VLOOKUP(X36,$W$11:W35,1,FALSE)),1,VLOOKUP(X36,$W$11:W35,1,FALSE))</f>
        <v>1</v>
      </c>
      <c r="Z36" s="1" t="str">
        <f>IF(X36=Y36,1,"")</f>
        <v/>
      </c>
      <c r="AA36" s="1" t="str">
        <f>IF(B38="","",IF(Z36=1,B38,""))</f>
        <v/>
      </c>
      <c r="AB36" s="30"/>
      <c r="AC36" s="30"/>
      <c r="AD36" s="30"/>
    </row>
    <row r="37" spans="2:30" ht="27" customHeight="1" x14ac:dyDescent="0.15">
      <c r="B37" s="21"/>
      <c r="C37" s="15" t="s">
        <v>13</v>
      </c>
      <c r="D37" s="22"/>
      <c r="E37" s="145"/>
      <c r="F37" s="23"/>
      <c r="G37" s="145"/>
      <c r="H37" s="23"/>
      <c r="I37" s="146"/>
      <c r="K37" s="117" t="str">
        <f>IF(E37="","",LEN(E37)-LEN(SUBSTITUTE(SUBSTITUTE(E37," ",),"　",)))</f>
        <v/>
      </c>
      <c r="L37" s="118"/>
      <c r="M37" s="117" t="str">
        <f>IF(G37="","",LEN(G37)-LEN(SUBSTITUTE(SUBSTITUTE(G37," ",),"　",)))</f>
        <v/>
      </c>
      <c r="N37" s="118"/>
      <c r="O37" s="117" t="str">
        <f>IF(I37="","",LEN(I37)-LEN(SUBSTITUTE(SUBSTITUTE(I37," ",),"　",)))</f>
        <v/>
      </c>
      <c r="P37" s="118"/>
      <c r="W37" s="30"/>
      <c r="X37" s="30"/>
      <c r="Y37" s="30"/>
      <c r="Z37" s="30"/>
      <c r="AA37" s="30"/>
      <c r="AB37" s="30"/>
      <c r="AC37" s="30"/>
      <c r="AD37" s="30"/>
    </row>
    <row r="38" spans="2:30" ht="27.75" customHeight="1" thickBot="1" x14ac:dyDescent="0.2">
      <c r="B38" s="127"/>
      <c r="C38" s="124"/>
      <c r="D38" s="147"/>
      <c r="E38" s="148"/>
      <c r="F38" s="149"/>
      <c r="G38" s="150"/>
      <c r="H38" s="149"/>
      <c r="I38" s="151"/>
      <c r="K38" s="223" t="str">
        <f>IF(AND(Z36=1,AA36=""),"チーム枝記号がついていません",IF(Z36=1,"チーム枝記号"&amp;AA36&amp;"が重複しています",""))</f>
        <v/>
      </c>
      <c r="L38" s="223"/>
      <c r="M38" s="223"/>
      <c r="N38" s="223"/>
      <c r="O38" s="223"/>
      <c r="P38" s="223"/>
      <c r="W38" s="30"/>
      <c r="X38" s="30"/>
      <c r="Y38" s="30"/>
      <c r="Z38" s="30"/>
      <c r="AA38" s="30"/>
      <c r="AB38" s="30"/>
      <c r="AC38" s="30"/>
      <c r="AD38" s="30"/>
    </row>
    <row r="39" spans="2:30" ht="6" customHeight="1" x14ac:dyDescent="0.15">
      <c r="B39" s="26"/>
      <c r="C39" s="25"/>
      <c r="D39" s="26"/>
      <c r="E39" s="25"/>
      <c r="F39" s="120"/>
      <c r="H39" s="120"/>
      <c r="W39" s="30"/>
      <c r="X39" s="30"/>
      <c r="Y39" s="30"/>
      <c r="Z39" s="30"/>
      <c r="AA39" s="30"/>
      <c r="AB39" s="30"/>
      <c r="AC39" s="30"/>
      <c r="AD39" s="30"/>
    </row>
    <row r="40" spans="2:30" ht="27" customHeight="1" x14ac:dyDescent="0.15">
      <c r="B40" s="28"/>
      <c r="C40" s="28"/>
      <c r="D40" s="27"/>
      <c r="E40" s="91"/>
      <c r="F40" s="27"/>
      <c r="G40" s="91"/>
      <c r="H40" s="27"/>
      <c r="I40" s="91"/>
      <c r="R40" s="19" t="str">
        <f>IF(E40="","",B41&amp;C41&amp;B43)</f>
        <v/>
      </c>
      <c r="S40" s="1">
        <f>IF(R40="",1,R40)</f>
        <v>1</v>
      </c>
      <c r="T40" s="1">
        <f>IF(ISERROR(VLOOKUP(S40,$R$9:R39,1,FALSE)),0,VLOOKUP(S40,$R$9:R39,1,FALSE))</f>
        <v>0</v>
      </c>
      <c r="V40" s="1">
        <f>COUNTA(E40,G40,I40,E42,G42,I42)</f>
        <v>0</v>
      </c>
      <c r="W40" s="30"/>
      <c r="X40" s="30"/>
      <c r="Y40" s="30"/>
      <c r="Z40" s="30"/>
      <c r="AA40" s="30"/>
      <c r="AB40" s="30"/>
      <c r="AC40" s="30"/>
      <c r="AD40" s="30"/>
    </row>
    <row r="41" spans="2:30" ht="27" customHeight="1" x14ac:dyDescent="0.15">
      <c r="B41" s="28"/>
      <c r="C41" s="28"/>
      <c r="D41" s="27"/>
      <c r="E41" s="91"/>
      <c r="F41" s="27"/>
      <c r="G41" s="91"/>
      <c r="H41" s="27"/>
      <c r="I41" s="91"/>
      <c r="W41" s="30"/>
      <c r="X41" s="30"/>
      <c r="Y41" s="30"/>
      <c r="Z41" s="30"/>
      <c r="AA41" s="30"/>
      <c r="AB41" s="30"/>
      <c r="AC41" s="30"/>
      <c r="AD41" s="30"/>
    </row>
    <row r="42" spans="2:30" ht="27" customHeight="1" x14ac:dyDescent="0.15">
      <c r="B42" s="92"/>
      <c r="C42" s="28"/>
      <c r="D42" s="27"/>
      <c r="E42" s="91"/>
      <c r="F42" s="27"/>
      <c r="G42" s="91"/>
      <c r="H42" s="27"/>
      <c r="I42" s="91"/>
      <c r="W42" s="30"/>
      <c r="X42" s="30"/>
      <c r="Y42" s="30"/>
      <c r="Z42" s="30"/>
      <c r="AA42" s="30"/>
      <c r="AB42" s="30"/>
      <c r="AC42" s="30"/>
      <c r="AD42" s="30"/>
    </row>
    <row r="43" spans="2:30" ht="27.75" customHeight="1" x14ac:dyDescent="0.15">
      <c r="B43" s="93"/>
      <c r="C43" s="93"/>
      <c r="D43" s="27"/>
      <c r="E43" s="91"/>
      <c r="F43" s="27"/>
      <c r="G43" s="91"/>
      <c r="H43" s="27"/>
      <c r="I43" s="91"/>
      <c r="W43" s="30"/>
      <c r="X43" s="30"/>
      <c r="Y43" s="30"/>
      <c r="Z43" s="30"/>
      <c r="AA43" s="30"/>
      <c r="AB43" s="30"/>
      <c r="AC43" s="30"/>
      <c r="AD43" s="30"/>
    </row>
    <row r="44" spans="2:30" ht="6" customHeight="1" x14ac:dyDescent="0.15">
      <c r="B44" s="27"/>
      <c r="C44" s="91"/>
      <c r="D44" s="27"/>
      <c r="E44" s="91"/>
      <c r="F44" s="27"/>
      <c r="G44" s="91"/>
      <c r="H44" s="27"/>
      <c r="I44" s="91"/>
      <c r="W44" s="30"/>
      <c r="X44" s="30"/>
      <c r="Y44" s="30"/>
      <c r="Z44" s="30"/>
      <c r="AA44" s="30"/>
      <c r="AB44" s="30"/>
      <c r="AC44" s="30"/>
      <c r="AD44" s="30"/>
    </row>
    <row r="45" spans="2:30" ht="27" customHeight="1" x14ac:dyDescent="0.15">
      <c r="B45" s="28"/>
      <c r="C45" s="28"/>
      <c r="D45" s="27"/>
      <c r="E45" s="91"/>
      <c r="F45" s="27"/>
      <c r="G45" s="91"/>
      <c r="H45" s="27"/>
      <c r="I45" s="91"/>
      <c r="R45" s="19" t="str">
        <f>IF(E45="","",B46&amp;C46&amp;B48)</f>
        <v/>
      </c>
      <c r="S45" s="1">
        <f>IF(R45="",1,R45)</f>
        <v>1</v>
      </c>
      <c r="T45" s="1">
        <f>IF(ISERROR(VLOOKUP(S45,$R$9:R44,1,FALSE)),0,VLOOKUP(S45,$R$9:R44,1,FALSE))</f>
        <v>0</v>
      </c>
      <c r="V45" s="1">
        <f>COUNTA(E45,G45,I45,E47,G47,I47)</f>
        <v>0</v>
      </c>
      <c r="W45" s="30"/>
      <c r="X45" s="30"/>
      <c r="Y45" s="30"/>
      <c r="Z45" s="30"/>
      <c r="AA45" s="30"/>
      <c r="AB45" s="30"/>
      <c r="AC45" s="30"/>
      <c r="AD45" s="30"/>
    </row>
    <row r="46" spans="2:30" ht="27" customHeight="1" x14ac:dyDescent="0.15">
      <c r="B46" s="28"/>
      <c r="C46" s="28"/>
      <c r="D46" s="27"/>
      <c r="E46" s="91"/>
      <c r="F46" s="27"/>
      <c r="G46" s="91"/>
      <c r="H46" s="27"/>
      <c r="I46" s="91"/>
      <c r="W46" s="30"/>
      <c r="X46" s="30"/>
      <c r="Y46" s="30"/>
      <c r="Z46" s="30"/>
      <c r="AA46" s="30"/>
      <c r="AB46" s="30"/>
      <c r="AC46" s="30"/>
      <c r="AD46" s="30"/>
    </row>
    <row r="47" spans="2:30" ht="27" customHeight="1" x14ac:dyDescent="0.15">
      <c r="B47" s="92"/>
      <c r="C47" s="28"/>
      <c r="D47" s="27"/>
      <c r="E47" s="91"/>
      <c r="F47" s="27"/>
      <c r="G47" s="91"/>
      <c r="H47" s="27"/>
      <c r="I47" s="91"/>
      <c r="W47" s="30"/>
      <c r="X47" s="30"/>
      <c r="Y47" s="30"/>
      <c r="Z47" s="30"/>
      <c r="AA47" s="30"/>
      <c r="AB47" s="30"/>
      <c r="AC47" s="30"/>
      <c r="AD47" s="30"/>
    </row>
    <row r="48" spans="2:30" ht="27.75" customHeight="1" x14ac:dyDescent="0.15">
      <c r="B48" s="93"/>
      <c r="C48" s="93"/>
      <c r="D48" s="27"/>
      <c r="E48" s="91"/>
      <c r="F48" s="27"/>
      <c r="G48" s="91"/>
      <c r="H48" s="27"/>
      <c r="I48" s="91"/>
      <c r="W48" s="30"/>
      <c r="X48" s="30"/>
      <c r="Y48" s="30"/>
      <c r="Z48" s="30"/>
      <c r="AA48" s="30"/>
      <c r="AB48" s="30"/>
      <c r="AC48" s="30"/>
      <c r="AD48" s="30"/>
    </row>
    <row r="49" spans="2:30" ht="6" customHeight="1" x14ac:dyDescent="0.15">
      <c r="B49" s="27"/>
      <c r="C49" s="91"/>
      <c r="D49" s="27"/>
      <c r="E49" s="91"/>
      <c r="F49" s="27"/>
      <c r="G49" s="91"/>
      <c r="H49" s="27"/>
      <c r="I49" s="91"/>
      <c r="W49" s="30"/>
      <c r="X49" s="30"/>
      <c r="Y49" s="30"/>
      <c r="Z49" s="30"/>
      <c r="AA49" s="30"/>
      <c r="AB49" s="30"/>
      <c r="AC49" s="30"/>
      <c r="AD49" s="30"/>
    </row>
    <row r="50" spans="2:30" ht="27" customHeight="1" x14ac:dyDescent="0.15">
      <c r="B50" s="28"/>
      <c r="C50" s="28"/>
      <c r="D50" s="27"/>
      <c r="E50" s="91"/>
      <c r="F50" s="27"/>
      <c r="G50" s="91"/>
      <c r="H50" s="27"/>
      <c r="I50" s="91"/>
      <c r="R50" s="19" t="str">
        <f>IF(E50="","",B51&amp;C51&amp;B53)</f>
        <v/>
      </c>
      <c r="S50" s="1">
        <f>IF(R50="",1,R50)</f>
        <v>1</v>
      </c>
      <c r="T50" s="1">
        <f>IF(ISERROR(VLOOKUP(S50,$R$9:R49,1,FALSE)),0,VLOOKUP(S50,$R$9:R49,1,FALSE))</f>
        <v>0</v>
      </c>
      <c r="V50" s="1">
        <f>COUNTA(E50,G50,I50,E52,G52,I52)</f>
        <v>0</v>
      </c>
      <c r="W50" s="30"/>
      <c r="X50" s="30"/>
      <c r="Y50" s="30"/>
      <c r="Z50" s="30"/>
      <c r="AA50" s="30"/>
      <c r="AB50" s="30"/>
      <c r="AC50" s="30"/>
      <c r="AD50" s="30"/>
    </row>
    <row r="51" spans="2:30" ht="27" customHeight="1" x14ac:dyDescent="0.15">
      <c r="B51" s="28"/>
      <c r="C51" s="28"/>
      <c r="D51" s="27"/>
      <c r="E51" s="91"/>
      <c r="F51" s="27"/>
      <c r="G51" s="91"/>
      <c r="H51" s="27"/>
      <c r="I51" s="91"/>
      <c r="W51" s="30"/>
      <c r="X51" s="30"/>
      <c r="Y51" s="30"/>
      <c r="Z51" s="30"/>
      <c r="AA51" s="30"/>
      <c r="AB51" s="30"/>
      <c r="AC51" s="30"/>
      <c r="AD51" s="30"/>
    </row>
    <row r="52" spans="2:30" ht="27" customHeight="1" x14ac:dyDescent="0.15">
      <c r="B52" s="92"/>
      <c r="C52" s="28"/>
      <c r="D52" s="27"/>
      <c r="E52" s="91"/>
      <c r="F52" s="27"/>
      <c r="G52" s="91"/>
      <c r="H52" s="27"/>
      <c r="I52" s="91"/>
      <c r="W52" s="30"/>
      <c r="X52" s="30"/>
      <c r="Y52" s="30"/>
      <c r="Z52" s="30"/>
      <c r="AA52" s="30"/>
      <c r="AB52" s="30"/>
      <c r="AC52" s="30"/>
      <c r="AD52" s="30"/>
    </row>
    <row r="53" spans="2:30" ht="27.75" customHeight="1" x14ac:dyDescent="0.15">
      <c r="B53" s="93"/>
      <c r="C53" s="93"/>
      <c r="D53" s="27"/>
      <c r="E53" s="91"/>
      <c r="F53" s="27"/>
      <c r="G53" s="91"/>
      <c r="H53" s="27"/>
      <c r="I53" s="91"/>
      <c r="W53" s="30"/>
      <c r="X53" s="30"/>
      <c r="Y53" s="30"/>
      <c r="Z53" s="30"/>
      <c r="AA53" s="30"/>
      <c r="AB53" s="30"/>
      <c r="AC53" s="30"/>
      <c r="AD53" s="30"/>
    </row>
    <row r="54" spans="2:30" ht="6" customHeight="1" x14ac:dyDescent="0.15">
      <c r="B54" s="27"/>
      <c r="C54" s="91"/>
      <c r="D54" s="27"/>
      <c r="E54" s="91"/>
      <c r="F54" s="27"/>
      <c r="G54" s="91"/>
      <c r="H54" s="27"/>
      <c r="I54" s="91"/>
      <c r="W54" s="30"/>
      <c r="X54" s="30"/>
      <c r="Y54" s="30"/>
      <c r="Z54" s="30"/>
      <c r="AA54" s="30"/>
      <c r="AB54" s="30"/>
      <c r="AC54" s="30"/>
      <c r="AD54" s="30"/>
    </row>
    <row r="55" spans="2:30" ht="27" customHeight="1" x14ac:dyDescent="0.15">
      <c r="B55" s="28"/>
      <c r="C55" s="28"/>
      <c r="D55" s="27"/>
      <c r="E55" s="91"/>
      <c r="F55" s="27"/>
      <c r="G55" s="91"/>
      <c r="H55" s="27"/>
      <c r="I55" s="91"/>
      <c r="R55" s="19" t="str">
        <f>IF(E55="","",B56&amp;C56&amp;B58)</f>
        <v/>
      </c>
      <c r="S55" s="1">
        <f>IF(R55="",1,R55)</f>
        <v>1</v>
      </c>
      <c r="T55" s="1">
        <f>IF(ISERROR(VLOOKUP(S55,$R$9:R54,1,FALSE)),0,VLOOKUP(S55,$R$9:R54,1,FALSE))</f>
        <v>0</v>
      </c>
      <c r="V55" s="1">
        <f>COUNTA(E55,G55,I55,E57,G57,I57)</f>
        <v>0</v>
      </c>
    </row>
    <row r="56" spans="2:30" ht="27" customHeight="1" x14ac:dyDescent="0.15">
      <c r="B56" s="28"/>
      <c r="C56" s="28"/>
      <c r="D56" s="27"/>
      <c r="E56" s="91"/>
      <c r="F56" s="27"/>
      <c r="G56" s="91"/>
      <c r="H56" s="27"/>
      <c r="I56" s="91"/>
    </row>
    <row r="57" spans="2:30" ht="27" customHeight="1" x14ac:dyDescent="0.15">
      <c r="B57" s="92"/>
      <c r="C57" s="28"/>
      <c r="D57" s="27"/>
      <c r="E57" s="91"/>
      <c r="F57" s="27"/>
      <c r="G57" s="91"/>
      <c r="H57" s="27"/>
      <c r="I57" s="91"/>
    </row>
    <row r="58" spans="2:30" ht="27.75" customHeight="1" x14ac:dyDescent="0.15">
      <c r="B58" s="93"/>
      <c r="C58" s="93"/>
      <c r="D58" s="27"/>
      <c r="E58" s="91"/>
      <c r="F58" s="27"/>
      <c r="G58" s="91"/>
      <c r="H58" s="27"/>
      <c r="I58" s="91"/>
    </row>
    <row r="59" spans="2:30" ht="6" customHeight="1" x14ac:dyDescent="0.15">
      <c r="B59" s="27"/>
      <c r="C59" s="91"/>
      <c r="D59" s="27"/>
      <c r="E59" s="91"/>
      <c r="F59" s="27"/>
      <c r="G59" s="91"/>
      <c r="H59" s="27"/>
      <c r="I59" s="91"/>
    </row>
    <row r="60" spans="2:30" ht="27" customHeight="1" x14ac:dyDescent="0.15">
      <c r="B60" s="28"/>
      <c r="C60" s="28"/>
      <c r="D60" s="27"/>
      <c r="E60" s="91"/>
      <c r="F60" s="27"/>
      <c r="G60" s="91"/>
      <c r="H60" s="27"/>
      <c r="I60" s="91"/>
      <c r="R60" s="19" t="str">
        <f>IF(E60="","",B61&amp;C61&amp;B63)</f>
        <v/>
      </c>
      <c r="S60" s="1">
        <f>IF(R60="",1,R60)</f>
        <v>1</v>
      </c>
      <c r="T60" s="1">
        <f>IF(ISERROR(VLOOKUP(S60,$R$9:R59,1,FALSE)),0,VLOOKUP(S60,$R$9:R59,1,FALSE))</f>
        <v>0</v>
      </c>
      <c r="V60" s="1">
        <f>COUNTA(E60,G60,I60,E62,G62,I62)</f>
        <v>0</v>
      </c>
    </row>
    <row r="61" spans="2:30" ht="27" customHeight="1" x14ac:dyDescent="0.15">
      <c r="B61" s="28"/>
      <c r="C61" s="28"/>
      <c r="D61" s="27"/>
      <c r="E61" s="91"/>
      <c r="F61" s="27"/>
      <c r="G61" s="91"/>
      <c r="H61" s="27"/>
      <c r="I61" s="91"/>
    </row>
    <row r="62" spans="2:30" ht="27" customHeight="1" x14ac:dyDescent="0.15">
      <c r="B62" s="92"/>
      <c r="C62" s="28"/>
      <c r="D62" s="27"/>
      <c r="E62" s="91"/>
      <c r="F62" s="27"/>
      <c r="G62" s="91"/>
      <c r="H62" s="27"/>
      <c r="I62" s="91"/>
    </row>
    <row r="63" spans="2:30" ht="27.75" customHeight="1" x14ac:dyDescent="0.15">
      <c r="B63" s="93"/>
      <c r="C63" s="93"/>
      <c r="D63" s="27"/>
      <c r="E63" s="91"/>
      <c r="F63" s="27"/>
      <c r="G63" s="91"/>
      <c r="H63" s="27"/>
      <c r="I63" s="91"/>
    </row>
    <row r="64" spans="2:30" ht="6" customHeight="1" x14ac:dyDescent="0.15">
      <c r="B64" s="27"/>
      <c r="C64" s="91"/>
      <c r="D64" s="27"/>
      <c r="E64" s="91"/>
      <c r="F64" s="27"/>
      <c r="G64" s="91"/>
      <c r="H64" s="27"/>
      <c r="I64" s="91"/>
    </row>
    <row r="65" spans="2:22" ht="27" customHeight="1" x14ac:dyDescent="0.15">
      <c r="B65" s="28"/>
      <c r="C65" s="28"/>
      <c r="D65" s="27"/>
      <c r="E65" s="91"/>
      <c r="F65" s="27"/>
      <c r="G65" s="91"/>
      <c r="H65" s="27"/>
      <c r="I65" s="91"/>
      <c r="R65" s="19" t="str">
        <f>IF(E65="","",B66&amp;C66&amp;B68)</f>
        <v/>
      </c>
      <c r="S65" s="1">
        <f>IF(R65="",1,R65)</f>
        <v>1</v>
      </c>
      <c r="T65" s="1">
        <f>IF(ISERROR(VLOOKUP(S65,$R$9:R64,1,FALSE)),0,VLOOKUP(S65,$R$9:R64,1,FALSE))</f>
        <v>0</v>
      </c>
      <c r="V65" s="1">
        <f>COUNTA(E65,G65,I65,E67,G67,I67)</f>
        <v>0</v>
      </c>
    </row>
    <row r="66" spans="2:22" ht="27" customHeight="1" x14ac:dyDescent="0.15">
      <c r="B66" s="28"/>
      <c r="C66" s="28"/>
      <c r="D66" s="27"/>
      <c r="E66" s="91"/>
      <c r="F66" s="27"/>
      <c r="G66" s="91"/>
      <c r="H66" s="27"/>
      <c r="I66" s="91"/>
    </row>
    <row r="67" spans="2:22" ht="27" customHeight="1" x14ac:dyDescent="0.15">
      <c r="B67" s="92"/>
      <c r="C67" s="28"/>
      <c r="D67" s="27"/>
      <c r="E67" s="91"/>
      <c r="F67" s="27"/>
      <c r="G67" s="91"/>
      <c r="H67" s="27"/>
      <c r="I67" s="91"/>
    </row>
    <row r="68" spans="2:22" ht="27.75" customHeight="1" x14ac:dyDescent="0.15">
      <c r="B68" s="93"/>
      <c r="C68" s="93"/>
      <c r="D68" s="27"/>
      <c r="E68" s="91"/>
      <c r="F68" s="27"/>
      <c r="G68" s="91"/>
      <c r="H68" s="27"/>
      <c r="I68" s="91"/>
    </row>
    <row r="69" spans="2:22" ht="21" customHeight="1" x14ac:dyDescent="0.15">
      <c r="B69" s="95"/>
      <c r="C69" s="94"/>
      <c r="D69" s="95"/>
      <c r="E69" s="94"/>
      <c r="F69" s="95"/>
      <c r="G69" s="94"/>
      <c r="H69" s="95"/>
      <c r="I69" s="94"/>
    </row>
    <row r="70" spans="2:22" ht="21" customHeight="1" x14ac:dyDescent="0.15">
      <c r="B70" s="95"/>
      <c r="C70" s="94"/>
      <c r="D70" s="95"/>
      <c r="E70" s="94"/>
      <c r="F70" s="95"/>
      <c r="G70" s="94"/>
      <c r="H70" s="95"/>
      <c r="I70" s="94"/>
    </row>
  </sheetData>
  <sheetProtection algorithmName="SHA-512" hashValue="Cpi5PoRG2OvEs882LNWXCDW3KjFeqrUE+t1/IUNR5H/cD43hbpacs3fsD7gzPWphYVVPPdEyPBeir5jnRGaPUA==" saltValue="Ew14/pQr8hMwFh2zua/RtQ==" spinCount="100000" sheet="1" selectLockedCells="1"/>
  <mergeCells count="7">
    <mergeCell ref="K33:P33"/>
    <mergeCell ref="K38:P38"/>
    <mergeCell ref="B1:F1"/>
    <mergeCell ref="K3:P8"/>
    <mergeCell ref="K18:P18"/>
    <mergeCell ref="K23:P23"/>
    <mergeCell ref="K28:P28"/>
  </mergeCells>
  <phoneticPr fontId="1"/>
  <conditionalFormatting sqref="B11 B41 B46 B51 B56 B61 B66 B16 B21">
    <cfRule type="containsText" dxfId="517" priority="2144" stopIfTrue="1" operator="containsText" text="女">
      <formula>NOT(ISERROR(SEARCH("女",B11)))</formula>
    </cfRule>
    <cfRule type="containsText" dxfId="516" priority="2145" stopIfTrue="1" operator="containsText" text="男">
      <formula>NOT(ISERROR(SEARCH("男",B11)))</formula>
    </cfRule>
  </conditionalFormatting>
  <conditionalFormatting sqref="B11">
    <cfRule type="containsText" dxfId="515" priority="2143" operator="containsText" text="混合">
      <formula>NOT(ISERROR(SEARCH("混合",B11)))</formula>
    </cfRule>
  </conditionalFormatting>
  <conditionalFormatting sqref="B16">
    <cfRule type="expression" dxfId="514" priority="1891" stopIfTrue="1">
      <formula>AND(B16="",E15&gt;0)</formula>
    </cfRule>
    <cfRule type="containsText" dxfId="513" priority="2142" operator="containsText" text="混合">
      <formula>NOT(ISERROR(SEARCH("混合",B16)))</formula>
    </cfRule>
  </conditionalFormatting>
  <conditionalFormatting sqref="B21">
    <cfRule type="containsText" dxfId="512" priority="2141" operator="containsText" text="混合">
      <formula>NOT(ISERROR(SEARCH("混合",B21)))</formula>
    </cfRule>
  </conditionalFormatting>
  <conditionalFormatting sqref="B46">
    <cfRule type="containsText" dxfId="511" priority="2137" operator="containsText" text="混合">
      <formula>NOT(ISERROR(SEARCH("混合",B46)))</formula>
    </cfRule>
  </conditionalFormatting>
  <conditionalFormatting sqref="B51">
    <cfRule type="containsText" dxfId="510" priority="2136" operator="containsText" text="混合">
      <formula>NOT(ISERROR(SEARCH("混合",B51)))</formula>
    </cfRule>
  </conditionalFormatting>
  <conditionalFormatting sqref="B56">
    <cfRule type="containsText" dxfId="509" priority="2135" operator="containsText" text="混合">
      <formula>NOT(ISERROR(SEARCH("混合",B56)))</formula>
    </cfRule>
  </conditionalFormatting>
  <conditionalFormatting sqref="B61">
    <cfRule type="containsText" dxfId="508" priority="2134" operator="containsText" text="混合">
      <formula>NOT(ISERROR(SEARCH("混合",B61)))</formula>
    </cfRule>
  </conditionalFormatting>
  <conditionalFormatting sqref="B66">
    <cfRule type="containsText" dxfId="507" priority="2133" operator="containsText" text="混合">
      <formula>NOT(ISERROR(SEARCH("混合",B66)))</formula>
    </cfRule>
  </conditionalFormatting>
  <conditionalFormatting sqref="B11">
    <cfRule type="containsText" dxfId="506" priority="1960" operator="containsText" text="混合">
      <formula>NOT(ISERROR(SEARCH("混合",B11)))</formula>
    </cfRule>
  </conditionalFormatting>
  <conditionalFormatting sqref="E10 G10 I10">
    <cfRule type="expression" dxfId="505" priority="2175" stopIfTrue="1">
      <formula>$B11="共通男子"</formula>
    </cfRule>
    <cfRule type="expression" dxfId="504" priority="2176" stopIfTrue="1">
      <formula>$B11="共通女子"</formula>
    </cfRule>
    <cfRule type="expression" dxfId="503" priority="2177" stopIfTrue="1">
      <formula>$B11="混合"</formula>
    </cfRule>
  </conditionalFormatting>
  <conditionalFormatting sqref="B16">
    <cfRule type="containsText" dxfId="502" priority="1959" operator="containsText" text="混合">
      <formula>NOT(ISERROR(SEARCH("混合",B16)))</formula>
    </cfRule>
  </conditionalFormatting>
  <conditionalFormatting sqref="B16">
    <cfRule type="containsText" dxfId="501" priority="1958" operator="containsText" text="混合">
      <formula>NOT(ISERROR(SEARCH("混合",B16)))</formula>
    </cfRule>
  </conditionalFormatting>
  <conditionalFormatting sqref="B21">
    <cfRule type="containsText" dxfId="500" priority="1957" operator="containsText" text="混合">
      <formula>NOT(ISERROR(SEARCH("混合",B21)))</formula>
    </cfRule>
  </conditionalFormatting>
  <conditionalFormatting sqref="B21">
    <cfRule type="containsText" dxfId="499" priority="1956" operator="containsText" text="混合">
      <formula>NOT(ISERROR(SEARCH("混合",B21)))</formula>
    </cfRule>
  </conditionalFormatting>
  <conditionalFormatting sqref="B41">
    <cfRule type="containsText" dxfId="498" priority="1949" operator="containsText" text="混合">
      <formula>NOT(ISERROR(SEARCH("混合",B41)))</formula>
    </cfRule>
  </conditionalFormatting>
  <conditionalFormatting sqref="B41">
    <cfRule type="containsText" dxfId="497" priority="1948" operator="containsText" text="混合">
      <formula>NOT(ISERROR(SEARCH("混合",B41)))</formula>
    </cfRule>
  </conditionalFormatting>
  <conditionalFormatting sqref="B46">
    <cfRule type="containsText" dxfId="496" priority="1947" operator="containsText" text="混合">
      <formula>NOT(ISERROR(SEARCH("混合",B46)))</formula>
    </cfRule>
  </conditionalFormatting>
  <conditionalFormatting sqref="B46">
    <cfRule type="containsText" dxfId="495" priority="1946" operator="containsText" text="混合">
      <formula>NOT(ISERROR(SEARCH("混合",B46)))</formula>
    </cfRule>
  </conditionalFormatting>
  <conditionalFormatting sqref="B51">
    <cfRule type="containsText" dxfId="494" priority="1945" operator="containsText" text="混合">
      <formula>NOT(ISERROR(SEARCH("混合",B51)))</formula>
    </cfRule>
  </conditionalFormatting>
  <conditionalFormatting sqref="B51">
    <cfRule type="containsText" dxfId="493" priority="1944" operator="containsText" text="混合">
      <formula>NOT(ISERROR(SEARCH("混合",B51)))</formula>
    </cfRule>
  </conditionalFormatting>
  <conditionalFormatting sqref="B56">
    <cfRule type="containsText" dxfId="492" priority="1943" operator="containsText" text="混合">
      <formula>NOT(ISERROR(SEARCH("混合",B56)))</formula>
    </cfRule>
  </conditionalFormatting>
  <conditionalFormatting sqref="B56">
    <cfRule type="containsText" dxfId="491" priority="1942" operator="containsText" text="混合">
      <formula>NOT(ISERROR(SEARCH("混合",B56)))</formula>
    </cfRule>
  </conditionalFormatting>
  <conditionalFormatting sqref="B61">
    <cfRule type="containsText" dxfId="490" priority="1941" operator="containsText" text="混合">
      <formula>NOT(ISERROR(SEARCH("混合",B61)))</formula>
    </cfRule>
  </conditionalFormatting>
  <conditionalFormatting sqref="B61">
    <cfRule type="containsText" dxfId="489" priority="1940" operator="containsText" text="混合">
      <formula>NOT(ISERROR(SEARCH("混合",B61)))</formula>
    </cfRule>
  </conditionalFormatting>
  <conditionalFormatting sqref="B66">
    <cfRule type="containsText" dxfId="488" priority="1939" operator="containsText" text="混合">
      <formula>NOT(ISERROR(SEARCH("混合",B66)))</formula>
    </cfRule>
  </conditionalFormatting>
  <conditionalFormatting sqref="B66">
    <cfRule type="containsText" dxfId="487" priority="1938" operator="containsText" text="混合">
      <formula>NOT(ISERROR(SEARCH("混合",B66)))</formula>
    </cfRule>
  </conditionalFormatting>
  <conditionalFormatting sqref="B16">
    <cfRule type="containsText" dxfId="486" priority="1937" operator="containsText" text="混合">
      <formula>NOT(ISERROR(SEARCH("混合",B16)))</formula>
    </cfRule>
  </conditionalFormatting>
  <conditionalFormatting sqref="B16">
    <cfRule type="containsText" dxfId="485" priority="1936" operator="containsText" text="混合">
      <formula>NOT(ISERROR(SEARCH("混合",B16)))</formula>
    </cfRule>
  </conditionalFormatting>
  <conditionalFormatting sqref="B21">
    <cfRule type="containsText" dxfId="484" priority="1935" operator="containsText" text="混合">
      <formula>NOT(ISERROR(SEARCH("混合",B21)))</formula>
    </cfRule>
  </conditionalFormatting>
  <conditionalFormatting sqref="B21">
    <cfRule type="containsText" dxfId="483" priority="1934" operator="containsText" text="混合">
      <formula>NOT(ISERROR(SEARCH("混合",B21)))</formula>
    </cfRule>
  </conditionalFormatting>
  <conditionalFormatting sqref="B41">
    <cfRule type="containsText" dxfId="482" priority="1927" operator="containsText" text="混合">
      <formula>NOT(ISERROR(SEARCH("混合",B41)))</formula>
    </cfRule>
  </conditionalFormatting>
  <conditionalFormatting sqref="B41">
    <cfRule type="containsText" dxfId="481" priority="1926" operator="containsText" text="混合">
      <formula>NOT(ISERROR(SEARCH("混合",B41)))</formula>
    </cfRule>
  </conditionalFormatting>
  <conditionalFormatting sqref="B46">
    <cfRule type="containsText" dxfId="480" priority="1925" operator="containsText" text="混合">
      <formula>NOT(ISERROR(SEARCH("混合",B46)))</formula>
    </cfRule>
  </conditionalFormatting>
  <conditionalFormatting sqref="B46">
    <cfRule type="containsText" dxfId="479" priority="1924" operator="containsText" text="混合">
      <formula>NOT(ISERROR(SEARCH("混合",B46)))</formula>
    </cfRule>
  </conditionalFormatting>
  <conditionalFormatting sqref="B51">
    <cfRule type="containsText" dxfId="478" priority="1923" operator="containsText" text="混合">
      <formula>NOT(ISERROR(SEARCH("混合",B51)))</formula>
    </cfRule>
  </conditionalFormatting>
  <conditionalFormatting sqref="B51">
    <cfRule type="containsText" dxfId="477" priority="1922" operator="containsText" text="混合">
      <formula>NOT(ISERROR(SEARCH("混合",B51)))</formula>
    </cfRule>
  </conditionalFormatting>
  <conditionalFormatting sqref="B56">
    <cfRule type="containsText" dxfId="476" priority="1921" operator="containsText" text="混合">
      <formula>NOT(ISERROR(SEARCH("混合",B56)))</formula>
    </cfRule>
  </conditionalFormatting>
  <conditionalFormatting sqref="B56">
    <cfRule type="containsText" dxfId="475" priority="1920" operator="containsText" text="混合">
      <formula>NOT(ISERROR(SEARCH("混合",B56)))</formula>
    </cfRule>
  </conditionalFormatting>
  <conditionalFormatting sqref="B61">
    <cfRule type="containsText" dxfId="474" priority="1919" operator="containsText" text="混合">
      <formula>NOT(ISERROR(SEARCH("混合",B61)))</formula>
    </cfRule>
  </conditionalFormatting>
  <conditionalFormatting sqref="B61">
    <cfRule type="containsText" dxfId="473" priority="1918" operator="containsText" text="混合">
      <formula>NOT(ISERROR(SEARCH("混合",B61)))</formula>
    </cfRule>
  </conditionalFormatting>
  <conditionalFormatting sqref="B66">
    <cfRule type="containsText" dxfId="472" priority="1917" operator="containsText" text="混合">
      <formula>NOT(ISERROR(SEARCH("混合",B66)))</formula>
    </cfRule>
  </conditionalFormatting>
  <conditionalFormatting sqref="B66">
    <cfRule type="containsText" dxfId="471" priority="1916" operator="containsText" text="混合">
      <formula>NOT(ISERROR(SEARCH("混合",B66)))</formula>
    </cfRule>
  </conditionalFormatting>
  <conditionalFormatting sqref="B43">
    <cfRule type="expression" dxfId="470" priority="1898" stopIfTrue="1">
      <formula>T40&gt;0</formula>
    </cfRule>
  </conditionalFormatting>
  <conditionalFormatting sqref="B48">
    <cfRule type="expression" dxfId="469" priority="1897" stopIfTrue="1">
      <formula>T45&gt;0</formula>
    </cfRule>
  </conditionalFormatting>
  <conditionalFormatting sqref="B53">
    <cfRule type="expression" dxfId="468" priority="1896" stopIfTrue="1">
      <formula>T50&gt;0</formula>
    </cfRule>
  </conditionalFormatting>
  <conditionalFormatting sqref="B58">
    <cfRule type="expression" dxfId="467" priority="1895" stopIfTrue="1">
      <formula>T55&gt;0</formula>
    </cfRule>
  </conditionalFormatting>
  <conditionalFormatting sqref="B63">
    <cfRule type="expression" dxfId="466" priority="1894" stopIfTrue="1">
      <formula>T60&gt;0</formula>
    </cfRule>
  </conditionalFormatting>
  <conditionalFormatting sqref="B68">
    <cfRule type="expression" dxfId="465" priority="1893" stopIfTrue="1">
      <formula>T65&gt;0</formula>
    </cfRule>
  </conditionalFormatting>
  <conditionalFormatting sqref="D11">
    <cfRule type="expression" dxfId="464" priority="1881" stopIfTrue="1">
      <formula>AND(D11="",E10&gt;0)</formula>
    </cfRule>
  </conditionalFormatting>
  <conditionalFormatting sqref="E11">
    <cfRule type="expression" dxfId="463" priority="1880" stopIfTrue="1">
      <formula>AND(E11="",E10&gt;0)</formula>
    </cfRule>
  </conditionalFormatting>
  <conditionalFormatting sqref="F11 H11">
    <cfRule type="expression" dxfId="462" priority="1879" stopIfTrue="1">
      <formula>AND(F11="",G10&gt;0)</formula>
    </cfRule>
  </conditionalFormatting>
  <conditionalFormatting sqref="G11">
    <cfRule type="expression" dxfId="461" priority="1878" stopIfTrue="1">
      <formula>AND(G11="",G10&gt;0)</formula>
    </cfRule>
  </conditionalFormatting>
  <conditionalFormatting sqref="I11">
    <cfRule type="expression" dxfId="460" priority="1877" stopIfTrue="1">
      <formula>AND(I11="",I10&gt;0)</formula>
    </cfRule>
  </conditionalFormatting>
  <conditionalFormatting sqref="D13:G13">
    <cfRule type="expression" dxfId="459" priority="1869" stopIfTrue="1">
      <formula>$B11="共通男子"</formula>
    </cfRule>
    <cfRule type="expression" dxfId="458" priority="1870" stopIfTrue="1">
      <formula>$B11="共通女子"</formula>
    </cfRule>
    <cfRule type="expression" dxfId="457" priority="1871" stopIfTrue="1">
      <formula>$B11="混合"</formula>
    </cfRule>
  </conditionalFormatting>
  <conditionalFormatting sqref="D13">
    <cfRule type="expression" dxfId="456" priority="1868" stopIfTrue="1">
      <formula>AND(D13="",E12&gt;0)</formula>
    </cfRule>
  </conditionalFormatting>
  <conditionalFormatting sqref="E13">
    <cfRule type="expression" dxfId="455" priority="1867" stopIfTrue="1">
      <formula>AND(E13="",E12&gt;0)</formula>
    </cfRule>
  </conditionalFormatting>
  <conditionalFormatting sqref="F13">
    <cfRule type="expression" dxfId="454" priority="1866" stopIfTrue="1">
      <formula>AND(F13="",G12&gt;0)</formula>
    </cfRule>
  </conditionalFormatting>
  <conditionalFormatting sqref="G13">
    <cfRule type="expression" dxfId="453" priority="1865" stopIfTrue="1">
      <formula>AND(G13="",G12&gt;0)</formula>
    </cfRule>
  </conditionalFormatting>
  <conditionalFormatting sqref="B11">
    <cfRule type="expression" dxfId="452" priority="1687" stopIfTrue="1">
      <formula>AND(B11="",E10&gt;0)</formula>
    </cfRule>
    <cfRule type="containsText" dxfId="451" priority="1692" operator="containsText" text="混合">
      <formula>NOT(ISERROR(SEARCH("混合",B11)))</formula>
    </cfRule>
  </conditionalFormatting>
  <conditionalFormatting sqref="B11">
    <cfRule type="containsText" dxfId="450" priority="1691" operator="containsText" text="混合">
      <formula>NOT(ISERROR(SEARCH("混合",B11)))</formula>
    </cfRule>
  </conditionalFormatting>
  <conditionalFormatting sqref="B11">
    <cfRule type="containsText" dxfId="449" priority="1690" operator="containsText" text="混合">
      <formula>NOT(ISERROR(SEARCH("混合",B11)))</formula>
    </cfRule>
  </conditionalFormatting>
  <conditionalFormatting sqref="B11">
    <cfRule type="containsText" dxfId="448" priority="1689" operator="containsText" text="混合">
      <formula>NOT(ISERROR(SEARCH("混合",B11)))</formula>
    </cfRule>
  </conditionalFormatting>
  <conditionalFormatting sqref="B11">
    <cfRule type="containsText" dxfId="447" priority="1688" operator="containsText" text="混合">
      <formula>NOT(ISERROR(SEARCH("混合",B11)))</formula>
    </cfRule>
  </conditionalFormatting>
  <conditionalFormatting sqref="B21">
    <cfRule type="expression" dxfId="446" priority="1681" stopIfTrue="1">
      <formula>AND(B21="",E20&gt;0)</formula>
    </cfRule>
    <cfRule type="containsText" dxfId="445" priority="1686" operator="containsText" text="混合">
      <formula>NOT(ISERROR(SEARCH("混合",B21)))</formula>
    </cfRule>
  </conditionalFormatting>
  <conditionalFormatting sqref="B21">
    <cfRule type="containsText" dxfId="444" priority="1685" operator="containsText" text="混合">
      <formula>NOT(ISERROR(SEARCH("混合",B21)))</formula>
    </cfRule>
  </conditionalFormatting>
  <conditionalFormatting sqref="B21">
    <cfRule type="containsText" dxfId="443" priority="1684" operator="containsText" text="混合">
      <formula>NOT(ISERROR(SEARCH("混合",B21)))</formula>
    </cfRule>
  </conditionalFormatting>
  <conditionalFormatting sqref="B21">
    <cfRule type="containsText" dxfId="442" priority="1683" operator="containsText" text="混合">
      <formula>NOT(ISERROR(SEARCH("混合",B21)))</formula>
    </cfRule>
  </conditionalFormatting>
  <conditionalFormatting sqref="B21">
    <cfRule type="containsText" dxfId="441" priority="1682" operator="containsText" text="混合">
      <formula>NOT(ISERROR(SEARCH("混合",B21)))</formula>
    </cfRule>
  </conditionalFormatting>
  <conditionalFormatting sqref="B41">
    <cfRule type="expression" dxfId="440" priority="1663" stopIfTrue="1">
      <formula>AND(B41="",E40&gt;0)</formula>
    </cfRule>
    <cfRule type="containsText" dxfId="439" priority="1668" operator="containsText" text="混合">
      <formula>NOT(ISERROR(SEARCH("混合",B41)))</formula>
    </cfRule>
  </conditionalFormatting>
  <conditionalFormatting sqref="B41">
    <cfRule type="containsText" dxfId="438" priority="1667" operator="containsText" text="混合">
      <formula>NOT(ISERROR(SEARCH("混合",B41)))</formula>
    </cfRule>
  </conditionalFormatting>
  <conditionalFormatting sqref="B41">
    <cfRule type="containsText" dxfId="437" priority="1666" operator="containsText" text="混合">
      <formula>NOT(ISERROR(SEARCH("混合",B41)))</formula>
    </cfRule>
  </conditionalFormatting>
  <conditionalFormatting sqref="B41">
    <cfRule type="containsText" dxfId="436" priority="1665" operator="containsText" text="混合">
      <formula>NOT(ISERROR(SEARCH("混合",B41)))</formula>
    </cfRule>
  </conditionalFormatting>
  <conditionalFormatting sqref="B41">
    <cfRule type="containsText" dxfId="435" priority="1664" operator="containsText" text="混合">
      <formula>NOT(ISERROR(SEARCH("混合",B41)))</formula>
    </cfRule>
  </conditionalFormatting>
  <conditionalFormatting sqref="B46">
    <cfRule type="expression" dxfId="434" priority="1657" stopIfTrue="1">
      <formula>AND(B46="",E45&gt;0)</formula>
    </cfRule>
    <cfRule type="containsText" dxfId="433" priority="1662" operator="containsText" text="混合">
      <formula>NOT(ISERROR(SEARCH("混合",B46)))</formula>
    </cfRule>
  </conditionalFormatting>
  <conditionalFormatting sqref="B46">
    <cfRule type="containsText" dxfId="432" priority="1661" operator="containsText" text="混合">
      <formula>NOT(ISERROR(SEARCH("混合",B46)))</formula>
    </cfRule>
  </conditionalFormatting>
  <conditionalFormatting sqref="B46">
    <cfRule type="containsText" dxfId="431" priority="1660" operator="containsText" text="混合">
      <formula>NOT(ISERROR(SEARCH("混合",B46)))</formula>
    </cfRule>
  </conditionalFormatting>
  <conditionalFormatting sqref="B46">
    <cfRule type="containsText" dxfId="430" priority="1659" operator="containsText" text="混合">
      <formula>NOT(ISERROR(SEARCH("混合",B46)))</formula>
    </cfRule>
  </conditionalFormatting>
  <conditionalFormatting sqref="B46">
    <cfRule type="containsText" dxfId="429" priority="1658" operator="containsText" text="混合">
      <formula>NOT(ISERROR(SEARCH("混合",B46)))</formula>
    </cfRule>
  </conditionalFormatting>
  <conditionalFormatting sqref="B51">
    <cfRule type="expression" dxfId="428" priority="1651" stopIfTrue="1">
      <formula>AND(B51="",E50&gt;0)</formula>
    </cfRule>
    <cfRule type="containsText" dxfId="427" priority="1656" operator="containsText" text="混合">
      <formula>NOT(ISERROR(SEARCH("混合",B51)))</formula>
    </cfRule>
  </conditionalFormatting>
  <conditionalFormatting sqref="B51">
    <cfRule type="containsText" dxfId="426" priority="1655" operator="containsText" text="混合">
      <formula>NOT(ISERROR(SEARCH("混合",B51)))</formula>
    </cfRule>
  </conditionalFormatting>
  <conditionalFormatting sqref="B51">
    <cfRule type="containsText" dxfId="425" priority="1654" operator="containsText" text="混合">
      <formula>NOT(ISERROR(SEARCH("混合",B51)))</formula>
    </cfRule>
  </conditionalFormatting>
  <conditionalFormatting sqref="B51">
    <cfRule type="containsText" dxfId="424" priority="1653" operator="containsText" text="混合">
      <formula>NOT(ISERROR(SEARCH("混合",B51)))</formula>
    </cfRule>
  </conditionalFormatting>
  <conditionalFormatting sqref="B51">
    <cfRule type="containsText" dxfId="423" priority="1652" operator="containsText" text="混合">
      <formula>NOT(ISERROR(SEARCH("混合",B51)))</formula>
    </cfRule>
  </conditionalFormatting>
  <conditionalFormatting sqref="B56">
    <cfRule type="expression" dxfId="422" priority="1645" stopIfTrue="1">
      <formula>AND(B56="",E55&gt;0)</formula>
    </cfRule>
    <cfRule type="containsText" dxfId="421" priority="1650" operator="containsText" text="混合">
      <formula>NOT(ISERROR(SEARCH("混合",B56)))</formula>
    </cfRule>
  </conditionalFormatting>
  <conditionalFormatting sqref="B56">
    <cfRule type="containsText" dxfId="420" priority="1649" operator="containsText" text="混合">
      <formula>NOT(ISERROR(SEARCH("混合",B56)))</formula>
    </cfRule>
  </conditionalFormatting>
  <conditionalFormatting sqref="B56">
    <cfRule type="containsText" dxfId="419" priority="1648" operator="containsText" text="混合">
      <formula>NOT(ISERROR(SEARCH("混合",B56)))</formula>
    </cfRule>
  </conditionalFormatting>
  <conditionalFormatting sqref="B56">
    <cfRule type="containsText" dxfId="418" priority="1647" operator="containsText" text="混合">
      <formula>NOT(ISERROR(SEARCH("混合",B56)))</formula>
    </cfRule>
  </conditionalFormatting>
  <conditionalFormatting sqref="B56">
    <cfRule type="containsText" dxfId="417" priority="1646" operator="containsText" text="混合">
      <formula>NOT(ISERROR(SEARCH("混合",B56)))</formula>
    </cfRule>
  </conditionalFormatting>
  <conditionalFormatting sqref="B61">
    <cfRule type="expression" dxfId="416" priority="1639" stopIfTrue="1">
      <formula>AND(B61="",E60&gt;0)</formula>
    </cfRule>
    <cfRule type="containsText" dxfId="415" priority="1644" operator="containsText" text="混合">
      <formula>NOT(ISERROR(SEARCH("混合",B61)))</formula>
    </cfRule>
  </conditionalFormatting>
  <conditionalFormatting sqref="B61">
    <cfRule type="containsText" dxfId="414" priority="1643" operator="containsText" text="混合">
      <formula>NOT(ISERROR(SEARCH("混合",B61)))</formula>
    </cfRule>
  </conditionalFormatting>
  <conditionalFormatting sqref="B61">
    <cfRule type="containsText" dxfId="413" priority="1642" operator="containsText" text="混合">
      <formula>NOT(ISERROR(SEARCH("混合",B61)))</formula>
    </cfRule>
  </conditionalFormatting>
  <conditionalFormatting sqref="B61">
    <cfRule type="containsText" dxfId="412" priority="1641" operator="containsText" text="混合">
      <formula>NOT(ISERROR(SEARCH("混合",B61)))</formula>
    </cfRule>
  </conditionalFormatting>
  <conditionalFormatting sqref="B61">
    <cfRule type="containsText" dxfId="411" priority="1640" operator="containsText" text="混合">
      <formula>NOT(ISERROR(SEARCH("混合",B61)))</formula>
    </cfRule>
  </conditionalFormatting>
  <conditionalFormatting sqref="B66">
    <cfRule type="expression" dxfId="410" priority="1633" stopIfTrue="1">
      <formula>AND(B66="",E65&gt;0)</formula>
    </cfRule>
    <cfRule type="containsText" dxfId="409" priority="1638" operator="containsText" text="混合">
      <formula>NOT(ISERROR(SEARCH("混合",B66)))</formula>
    </cfRule>
  </conditionalFormatting>
  <conditionalFormatting sqref="B66">
    <cfRule type="containsText" dxfId="408" priority="1637" operator="containsText" text="混合">
      <formula>NOT(ISERROR(SEARCH("混合",B66)))</formula>
    </cfRule>
  </conditionalFormatting>
  <conditionalFormatting sqref="B66">
    <cfRule type="containsText" dxfId="407" priority="1636" operator="containsText" text="混合">
      <formula>NOT(ISERROR(SEARCH("混合",B66)))</formula>
    </cfRule>
  </conditionalFormatting>
  <conditionalFormatting sqref="B66">
    <cfRule type="containsText" dxfId="406" priority="1635" operator="containsText" text="混合">
      <formula>NOT(ISERROR(SEARCH("混合",B66)))</formula>
    </cfRule>
  </conditionalFormatting>
  <conditionalFormatting sqref="B66">
    <cfRule type="containsText" dxfId="405" priority="1634" operator="containsText" text="混合">
      <formula>NOT(ISERROR(SEARCH("混合",B66)))</formula>
    </cfRule>
  </conditionalFormatting>
  <conditionalFormatting sqref="I42">
    <cfRule type="expression" dxfId="404" priority="1476" stopIfTrue="1">
      <formula>$B41="女子"</formula>
    </cfRule>
    <cfRule type="expression" dxfId="403" priority="1477" stopIfTrue="1">
      <formula>$B41="男子"</formula>
    </cfRule>
    <cfRule type="expression" dxfId="402" priority="1478" stopIfTrue="1">
      <formula>$B41="混合"</formula>
    </cfRule>
  </conditionalFormatting>
  <conditionalFormatting sqref="E42 G42">
    <cfRule type="expression" dxfId="401" priority="1479" stopIfTrue="1">
      <formula>$B41="男子"</formula>
    </cfRule>
    <cfRule type="expression" dxfId="400" priority="1480" stopIfTrue="1">
      <formula>$B41="女子"</formula>
    </cfRule>
    <cfRule type="expression" dxfId="399" priority="1481" stopIfTrue="1">
      <formula>$B41="混合"</formula>
    </cfRule>
  </conditionalFormatting>
  <conditionalFormatting sqref="D41:I41">
    <cfRule type="expression" dxfId="398" priority="1482" stopIfTrue="1">
      <formula>$B41="男子"</formula>
    </cfRule>
    <cfRule type="expression" dxfId="397" priority="1483" stopIfTrue="1">
      <formula>$B41="女子"</formula>
    </cfRule>
    <cfRule type="expression" dxfId="396" priority="1484" stopIfTrue="1">
      <formula>$B41="混合"</formula>
    </cfRule>
  </conditionalFormatting>
  <conditionalFormatting sqref="E40 G40 I40">
    <cfRule type="expression" dxfId="395" priority="1485" stopIfTrue="1">
      <formula>$B41="男子"</formula>
    </cfRule>
    <cfRule type="expression" dxfId="394" priority="1486" stopIfTrue="1">
      <formula>$B41="女子"</formula>
    </cfRule>
    <cfRule type="expression" dxfId="393" priority="1487" stopIfTrue="1">
      <formula>$B41="混合"</formula>
    </cfRule>
  </conditionalFormatting>
  <conditionalFormatting sqref="D41">
    <cfRule type="expression" dxfId="392" priority="1475" stopIfTrue="1">
      <formula>AND(D41="",E40&gt;0)</formula>
    </cfRule>
  </conditionalFormatting>
  <conditionalFormatting sqref="E41">
    <cfRule type="expression" dxfId="391" priority="1474" stopIfTrue="1">
      <formula>AND(E41="",E40&gt;0)</formula>
    </cfRule>
  </conditionalFormatting>
  <conditionalFormatting sqref="F41 H41">
    <cfRule type="expression" dxfId="390" priority="1473" stopIfTrue="1">
      <formula>AND(F41="",G40&gt;0)</formula>
    </cfRule>
  </conditionalFormatting>
  <conditionalFormatting sqref="G41">
    <cfRule type="expression" dxfId="389" priority="1472" stopIfTrue="1">
      <formula>AND(G41="",G40&gt;0)</formula>
    </cfRule>
  </conditionalFormatting>
  <conditionalFormatting sqref="I41">
    <cfRule type="expression" dxfId="388" priority="1471" stopIfTrue="1">
      <formula>AND(I41="",I40&gt;0)</formula>
    </cfRule>
  </conditionalFormatting>
  <conditionalFormatting sqref="D43:G43">
    <cfRule type="expression" dxfId="387" priority="1465" stopIfTrue="1">
      <formula>$B41="男子"</formula>
    </cfRule>
    <cfRule type="expression" dxfId="386" priority="1466" stopIfTrue="1">
      <formula>$B41="女子"</formula>
    </cfRule>
    <cfRule type="expression" dxfId="385" priority="1467" stopIfTrue="1">
      <formula>$B41="混合"</formula>
    </cfRule>
  </conditionalFormatting>
  <conditionalFormatting sqref="H43:I43">
    <cfRule type="expression" dxfId="384" priority="1468" stopIfTrue="1">
      <formula>$B41="男子"</formula>
    </cfRule>
    <cfRule type="expression" dxfId="383" priority="1469" stopIfTrue="1">
      <formula>$B41="女子"</formula>
    </cfRule>
    <cfRule type="expression" dxfId="382" priority="1470" stopIfTrue="1">
      <formula>$B41="混合"</formula>
    </cfRule>
  </conditionalFormatting>
  <conditionalFormatting sqref="D43">
    <cfRule type="expression" dxfId="381" priority="1464" stopIfTrue="1">
      <formula>AND(D43="",E42&gt;0)</formula>
    </cfRule>
  </conditionalFormatting>
  <conditionalFormatting sqref="E43">
    <cfRule type="expression" dxfId="380" priority="1463" stopIfTrue="1">
      <formula>AND(E43="",E42&gt;0)</formula>
    </cfRule>
  </conditionalFormatting>
  <conditionalFormatting sqref="F43">
    <cfRule type="expression" dxfId="379" priority="1462" stopIfTrue="1">
      <formula>AND(F43="",G42&gt;0)</formula>
    </cfRule>
  </conditionalFormatting>
  <conditionalFormatting sqref="G43">
    <cfRule type="expression" dxfId="378" priority="1461" stopIfTrue="1">
      <formula>AND(G43="",G42&gt;0)</formula>
    </cfRule>
  </conditionalFormatting>
  <conditionalFormatting sqref="H43">
    <cfRule type="expression" dxfId="377" priority="1460" stopIfTrue="1">
      <formula>AND(H43="",I42&gt;0)</formula>
    </cfRule>
  </conditionalFormatting>
  <conditionalFormatting sqref="I43">
    <cfRule type="expression" dxfId="376" priority="1459" stopIfTrue="1">
      <formula>AND(I43="",I42&gt;0)</formula>
    </cfRule>
  </conditionalFormatting>
  <conditionalFormatting sqref="I47">
    <cfRule type="expression" dxfId="375" priority="1447" stopIfTrue="1">
      <formula>$B46="女子"</formula>
    </cfRule>
    <cfRule type="expression" dxfId="374" priority="1448" stopIfTrue="1">
      <formula>$B46="男子"</formula>
    </cfRule>
    <cfRule type="expression" dxfId="373" priority="1449" stopIfTrue="1">
      <formula>$B46="混合"</formula>
    </cfRule>
  </conditionalFormatting>
  <conditionalFormatting sqref="E47 G47">
    <cfRule type="expression" dxfId="372" priority="1450" stopIfTrue="1">
      <formula>$B46="男子"</formula>
    </cfRule>
    <cfRule type="expression" dxfId="371" priority="1451" stopIfTrue="1">
      <formula>$B46="女子"</formula>
    </cfRule>
    <cfRule type="expression" dxfId="370" priority="1452" stopIfTrue="1">
      <formula>$B46="混合"</formula>
    </cfRule>
  </conditionalFormatting>
  <conditionalFormatting sqref="D46:I46">
    <cfRule type="expression" dxfId="369" priority="1453" stopIfTrue="1">
      <formula>$B46="男子"</formula>
    </cfRule>
    <cfRule type="expression" dxfId="368" priority="1454" stopIfTrue="1">
      <formula>$B46="女子"</formula>
    </cfRule>
    <cfRule type="expression" dxfId="367" priority="1455" stopIfTrue="1">
      <formula>$B46="混合"</formula>
    </cfRule>
  </conditionalFormatting>
  <conditionalFormatting sqref="E45 G45 I45">
    <cfRule type="expression" dxfId="366" priority="1456" stopIfTrue="1">
      <formula>$B46="男子"</formula>
    </cfRule>
    <cfRule type="expression" dxfId="365" priority="1457" stopIfTrue="1">
      <formula>$B46="女子"</formula>
    </cfRule>
    <cfRule type="expression" dxfId="364" priority="1458" stopIfTrue="1">
      <formula>$B46="混合"</formula>
    </cfRule>
  </conditionalFormatting>
  <conditionalFormatting sqref="D46">
    <cfRule type="expression" dxfId="363" priority="1446" stopIfTrue="1">
      <formula>AND(D46="",E45&gt;0)</formula>
    </cfRule>
  </conditionalFormatting>
  <conditionalFormatting sqref="E46">
    <cfRule type="expression" dxfId="362" priority="1445" stopIfTrue="1">
      <formula>AND(E46="",E45&gt;0)</formula>
    </cfRule>
  </conditionalFormatting>
  <conditionalFormatting sqref="F46 H46">
    <cfRule type="expression" dxfId="361" priority="1444" stopIfTrue="1">
      <formula>AND(F46="",G45&gt;0)</formula>
    </cfRule>
  </conditionalFormatting>
  <conditionalFormatting sqref="G46">
    <cfRule type="expression" dxfId="360" priority="1443" stopIfTrue="1">
      <formula>AND(G46="",G45&gt;0)</formula>
    </cfRule>
  </conditionalFormatting>
  <conditionalFormatting sqref="I46">
    <cfRule type="expression" dxfId="359" priority="1442" stopIfTrue="1">
      <formula>AND(I46="",I45&gt;0)</formula>
    </cfRule>
  </conditionalFormatting>
  <conditionalFormatting sqref="D48:G48">
    <cfRule type="expression" dxfId="358" priority="1436" stopIfTrue="1">
      <formula>$B46="男子"</formula>
    </cfRule>
    <cfRule type="expression" dxfId="357" priority="1437" stopIfTrue="1">
      <formula>$B46="女子"</formula>
    </cfRule>
    <cfRule type="expression" dxfId="356" priority="1438" stopIfTrue="1">
      <formula>$B46="混合"</formula>
    </cfRule>
  </conditionalFormatting>
  <conditionalFormatting sqref="H48:I48">
    <cfRule type="expression" dxfId="355" priority="1439" stopIfTrue="1">
      <formula>$B46="男子"</formula>
    </cfRule>
    <cfRule type="expression" dxfId="354" priority="1440" stopIfTrue="1">
      <formula>$B46="女子"</formula>
    </cfRule>
    <cfRule type="expression" dxfId="353" priority="1441" stopIfTrue="1">
      <formula>$B46="混合"</formula>
    </cfRule>
  </conditionalFormatting>
  <conditionalFormatting sqref="D48">
    <cfRule type="expression" dxfId="352" priority="1435" stopIfTrue="1">
      <formula>AND(D48="",E47&gt;0)</formula>
    </cfRule>
  </conditionalFormatting>
  <conditionalFormatting sqref="E48">
    <cfRule type="expression" dxfId="351" priority="1434" stopIfTrue="1">
      <formula>AND(E48="",E47&gt;0)</formula>
    </cfRule>
  </conditionalFormatting>
  <conditionalFormatting sqref="F48">
    <cfRule type="expression" dxfId="350" priority="1433" stopIfTrue="1">
      <formula>AND(F48="",G47&gt;0)</formula>
    </cfRule>
  </conditionalFormatting>
  <conditionalFormatting sqref="G48">
    <cfRule type="expression" dxfId="349" priority="1432" stopIfTrue="1">
      <formula>AND(G48="",G47&gt;0)</formula>
    </cfRule>
  </conditionalFormatting>
  <conditionalFormatting sqref="H48">
    <cfRule type="expression" dxfId="348" priority="1431" stopIfTrue="1">
      <formula>AND(H48="",I47&gt;0)</formula>
    </cfRule>
  </conditionalFormatting>
  <conditionalFormatting sqref="I48">
    <cfRule type="expression" dxfId="347" priority="1430" stopIfTrue="1">
      <formula>AND(I48="",I47&gt;0)</formula>
    </cfRule>
  </conditionalFormatting>
  <conditionalFormatting sqref="I52">
    <cfRule type="expression" dxfId="346" priority="1418" stopIfTrue="1">
      <formula>$B51="女子"</formula>
    </cfRule>
    <cfRule type="expression" dxfId="345" priority="1419" stopIfTrue="1">
      <formula>$B51="男子"</formula>
    </cfRule>
    <cfRule type="expression" dxfId="344" priority="1420" stopIfTrue="1">
      <formula>$B51="混合"</formula>
    </cfRule>
  </conditionalFormatting>
  <conditionalFormatting sqref="E52 G52">
    <cfRule type="expression" dxfId="343" priority="1421" stopIfTrue="1">
      <formula>$B51="男子"</formula>
    </cfRule>
    <cfRule type="expression" dxfId="342" priority="1422" stopIfTrue="1">
      <formula>$B51="女子"</formula>
    </cfRule>
    <cfRule type="expression" dxfId="341" priority="1423" stopIfTrue="1">
      <formula>$B51="混合"</formula>
    </cfRule>
  </conditionalFormatting>
  <conditionalFormatting sqref="D51:I51">
    <cfRule type="expression" dxfId="340" priority="1424" stopIfTrue="1">
      <formula>$B51="男子"</formula>
    </cfRule>
    <cfRule type="expression" dxfId="339" priority="1425" stopIfTrue="1">
      <formula>$B51="女子"</formula>
    </cfRule>
    <cfRule type="expression" dxfId="338" priority="1426" stopIfTrue="1">
      <formula>$B51="混合"</formula>
    </cfRule>
  </conditionalFormatting>
  <conditionalFormatting sqref="E50 G50 I50">
    <cfRule type="expression" dxfId="337" priority="1427" stopIfTrue="1">
      <formula>$B51="男子"</formula>
    </cfRule>
    <cfRule type="expression" dxfId="336" priority="1428" stopIfTrue="1">
      <formula>$B51="女子"</formula>
    </cfRule>
    <cfRule type="expression" dxfId="335" priority="1429" stopIfTrue="1">
      <formula>$B51="混合"</formula>
    </cfRule>
  </conditionalFormatting>
  <conditionalFormatting sqref="D51">
    <cfRule type="expression" dxfId="334" priority="1417" stopIfTrue="1">
      <formula>AND(D51="",E50&gt;0)</formula>
    </cfRule>
  </conditionalFormatting>
  <conditionalFormatting sqref="E51">
    <cfRule type="expression" dxfId="333" priority="1416" stopIfTrue="1">
      <formula>AND(E51="",E50&gt;0)</formula>
    </cfRule>
  </conditionalFormatting>
  <conditionalFormatting sqref="F51 H51">
    <cfRule type="expression" dxfId="332" priority="1415" stopIfTrue="1">
      <formula>AND(F51="",G50&gt;0)</formula>
    </cfRule>
  </conditionalFormatting>
  <conditionalFormatting sqref="G51">
    <cfRule type="expression" dxfId="331" priority="1414" stopIfTrue="1">
      <formula>AND(G51="",G50&gt;0)</formula>
    </cfRule>
  </conditionalFormatting>
  <conditionalFormatting sqref="I51">
    <cfRule type="expression" dxfId="330" priority="1413" stopIfTrue="1">
      <formula>AND(I51="",I50&gt;0)</formula>
    </cfRule>
  </conditionalFormatting>
  <conditionalFormatting sqref="D53:G53">
    <cfRule type="expression" dxfId="329" priority="1407" stopIfTrue="1">
      <formula>$B51="男子"</formula>
    </cfRule>
    <cfRule type="expression" dxfId="328" priority="1408" stopIfTrue="1">
      <formula>$B51="女子"</formula>
    </cfRule>
    <cfRule type="expression" dxfId="327" priority="1409" stopIfTrue="1">
      <formula>$B51="混合"</formula>
    </cfRule>
  </conditionalFormatting>
  <conditionalFormatting sqref="H53:I53">
    <cfRule type="expression" dxfId="326" priority="1410" stopIfTrue="1">
      <formula>$B51="男子"</formula>
    </cfRule>
    <cfRule type="expression" dxfId="325" priority="1411" stopIfTrue="1">
      <formula>$B51="女子"</formula>
    </cfRule>
    <cfRule type="expression" dxfId="324" priority="1412" stopIfTrue="1">
      <formula>$B51="混合"</formula>
    </cfRule>
  </conditionalFormatting>
  <conditionalFormatting sqref="D53">
    <cfRule type="expression" dxfId="323" priority="1406" stopIfTrue="1">
      <formula>AND(D53="",E52&gt;0)</formula>
    </cfRule>
  </conditionalFormatting>
  <conditionalFormatting sqref="E53">
    <cfRule type="expression" dxfId="322" priority="1405" stopIfTrue="1">
      <formula>AND(E53="",E52&gt;0)</formula>
    </cfRule>
  </conditionalFormatting>
  <conditionalFormatting sqref="F53">
    <cfRule type="expression" dxfId="321" priority="1404" stopIfTrue="1">
      <formula>AND(F53="",G52&gt;0)</formula>
    </cfRule>
  </conditionalFormatting>
  <conditionalFormatting sqref="G53">
    <cfRule type="expression" dxfId="320" priority="1403" stopIfTrue="1">
      <formula>AND(G53="",G52&gt;0)</formula>
    </cfRule>
  </conditionalFormatting>
  <conditionalFormatting sqref="H53">
    <cfRule type="expression" dxfId="319" priority="1402" stopIfTrue="1">
      <formula>AND(H53="",I52&gt;0)</formula>
    </cfRule>
  </conditionalFormatting>
  <conditionalFormatting sqref="I53">
    <cfRule type="expression" dxfId="318" priority="1401" stopIfTrue="1">
      <formula>AND(I53="",I52&gt;0)</formula>
    </cfRule>
  </conditionalFormatting>
  <conditionalFormatting sqref="I57">
    <cfRule type="expression" dxfId="317" priority="1389" stopIfTrue="1">
      <formula>$B56="女子"</formula>
    </cfRule>
    <cfRule type="expression" dxfId="316" priority="1390" stopIfTrue="1">
      <formula>$B56="男子"</formula>
    </cfRule>
    <cfRule type="expression" dxfId="315" priority="1391" stopIfTrue="1">
      <formula>$B56="混合"</formula>
    </cfRule>
  </conditionalFormatting>
  <conditionalFormatting sqref="E57 G57">
    <cfRule type="expression" dxfId="314" priority="1392" stopIfTrue="1">
      <formula>$B56="男子"</formula>
    </cfRule>
    <cfRule type="expression" dxfId="313" priority="1393" stopIfTrue="1">
      <formula>$B56="女子"</formula>
    </cfRule>
    <cfRule type="expression" dxfId="312" priority="1394" stopIfTrue="1">
      <formula>$B56="混合"</formula>
    </cfRule>
  </conditionalFormatting>
  <conditionalFormatting sqref="D56:I56">
    <cfRule type="expression" dxfId="311" priority="1395" stopIfTrue="1">
      <formula>$B56="男子"</formula>
    </cfRule>
    <cfRule type="expression" dxfId="310" priority="1396" stopIfTrue="1">
      <formula>$B56="女子"</formula>
    </cfRule>
    <cfRule type="expression" dxfId="309" priority="1397" stopIfTrue="1">
      <formula>$B56="混合"</formula>
    </cfRule>
  </conditionalFormatting>
  <conditionalFormatting sqref="E55 G55 I55">
    <cfRule type="expression" dxfId="308" priority="1398" stopIfTrue="1">
      <formula>$B56="男子"</formula>
    </cfRule>
    <cfRule type="expression" dxfId="307" priority="1399" stopIfTrue="1">
      <formula>$B56="女子"</formula>
    </cfRule>
    <cfRule type="expression" dxfId="306" priority="1400" stopIfTrue="1">
      <formula>$B56="混合"</formula>
    </cfRule>
  </conditionalFormatting>
  <conditionalFormatting sqref="D56">
    <cfRule type="expression" dxfId="305" priority="1388" stopIfTrue="1">
      <formula>AND(D56="",E55&gt;0)</formula>
    </cfRule>
  </conditionalFormatting>
  <conditionalFormatting sqref="E56">
    <cfRule type="expression" dxfId="304" priority="1387" stopIfTrue="1">
      <formula>AND(E56="",E55&gt;0)</formula>
    </cfRule>
  </conditionalFormatting>
  <conditionalFormatting sqref="F56 H56">
    <cfRule type="expression" dxfId="303" priority="1386" stopIfTrue="1">
      <formula>AND(F56="",G55&gt;0)</formula>
    </cfRule>
  </conditionalFormatting>
  <conditionalFormatting sqref="G56">
    <cfRule type="expression" dxfId="302" priority="1385" stopIfTrue="1">
      <formula>AND(G56="",G55&gt;0)</formula>
    </cfRule>
  </conditionalFormatting>
  <conditionalFormatting sqref="I56">
    <cfRule type="expression" dxfId="301" priority="1384" stopIfTrue="1">
      <formula>AND(I56="",I55&gt;0)</formula>
    </cfRule>
  </conditionalFormatting>
  <conditionalFormatting sqref="D58:G58">
    <cfRule type="expression" dxfId="300" priority="1378" stopIfTrue="1">
      <formula>$B56="男子"</formula>
    </cfRule>
    <cfRule type="expression" dxfId="299" priority="1379" stopIfTrue="1">
      <formula>$B56="女子"</formula>
    </cfRule>
    <cfRule type="expression" dxfId="298" priority="1380" stopIfTrue="1">
      <formula>$B56="混合"</formula>
    </cfRule>
  </conditionalFormatting>
  <conditionalFormatting sqref="H58:I58">
    <cfRule type="expression" dxfId="297" priority="1381" stopIfTrue="1">
      <formula>$B56="男子"</formula>
    </cfRule>
    <cfRule type="expression" dxfId="296" priority="1382" stopIfTrue="1">
      <formula>$B56="女子"</formula>
    </cfRule>
    <cfRule type="expression" dxfId="295" priority="1383" stopIfTrue="1">
      <formula>$B56="混合"</formula>
    </cfRule>
  </conditionalFormatting>
  <conditionalFormatting sqref="D58">
    <cfRule type="expression" dxfId="294" priority="1377" stopIfTrue="1">
      <formula>AND(D58="",E57&gt;0)</formula>
    </cfRule>
  </conditionalFormatting>
  <conditionalFormatting sqref="E58">
    <cfRule type="expression" dxfId="293" priority="1376" stopIfTrue="1">
      <formula>AND(E58="",E57&gt;0)</formula>
    </cfRule>
  </conditionalFormatting>
  <conditionalFormatting sqref="F58">
    <cfRule type="expression" dxfId="292" priority="1375" stopIfTrue="1">
      <formula>AND(F58="",G57&gt;0)</formula>
    </cfRule>
  </conditionalFormatting>
  <conditionalFormatting sqref="G58">
    <cfRule type="expression" dxfId="291" priority="1374" stopIfTrue="1">
      <formula>AND(G58="",G57&gt;0)</formula>
    </cfRule>
  </conditionalFormatting>
  <conditionalFormatting sqref="H58">
    <cfRule type="expression" dxfId="290" priority="1373" stopIfTrue="1">
      <formula>AND(H58="",I57&gt;0)</formula>
    </cfRule>
  </conditionalFormatting>
  <conditionalFormatting sqref="I58">
    <cfRule type="expression" dxfId="289" priority="1372" stopIfTrue="1">
      <formula>AND(I58="",I57&gt;0)</formula>
    </cfRule>
  </conditionalFormatting>
  <conditionalFormatting sqref="I62">
    <cfRule type="expression" dxfId="288" priority="1360" stopIfTrue="1">
      <formula>$B61="女子"</formula>
    </cfRule>
    <cfRule type="expression" dxfId="287" priority="1361" stopIfTrue="1">
      <formula>$B61="男子"</formula>
    </cfRule>
    <cfRule type="expression" dxfId="286" priority="1362" stopIfTrue="1">
      <formula>$B61="混合"</formula>
    </cfRule>
  </conditionalFormatting>
  <conditionalFormatting sqref="E62 G62">
    <cfRule type="expression" dxfId="285" priority="1363" stopIfTrue="1">
      <formula>$B61="男子"</formula>
    </cfRule>
    <cfRule type="expression" dxfId="284" priority="1364" stopIfTrue="1">
      <formula>$B61="女子"</formula>
    </cfRule>
    <cfRule type="expression" dxfId="283" priority="1365" stopIfTrue="1">
      <formula>$B61="混合"</formula>
    </cfRule>
  </conditionalFormatting>
  <conditionalFormatting sqref="D61:I61">
    <cfRule type="expression" dxfId="282" priority="1366" stopIfTrue="1">
      <formula>$B61="男子"</formula>
    </cfRule>
    <cfRule type="expression" dxfId="281" priority="1367" stopIfTrue="1">
      <formula>$B61="女子"</formula>
    </cfRule>
    <cfRule type="expression" dxfId="280" priority="1368" stopIfTrue="1">
      <formula>$B61="混合"</formula>
    </cfRule>
  </conditionalFormatting>
  <conditionalFormatting sqref="E60 G60 I60">
    <cfRule type="expression" dxfId="279" priority="1369" stopIfTrue="1">
      <formula>$B61="男子"</formula>
    </cfRule>
    <cfRule type="expression" dxfId="278" priority="1370" stopIfTrue="1">
      <formula>$B61="女子"</formula>
    </cfRule>
    <cfRule type="expression" dxfId="277" priority="1371" stopIfTrue="1">
      <formula>$B61="混合"</formula>
    </cfRule>
  </conditionalFormatting>
  <conditionalFormatting sqref="D61">
    <cfRule type="expression" dxfId="276" priority="1359" stopIfTrue="1">
      <formula>AND(D61="",E60&gt;0)</formula>
    </cfRule>
  </conditionalFormatting>
  <conditionalFormatting sqref="E61">
    <cfRule type="expression" dxfId="275" priority="1358" stopIfTrue="1">
      <formula>AND(E61="",E60&gt;0)</formula>
    </cfRule>
  </conditionalFormatting>
  <conditionalFormatting sqref="F61 H61">
    <cfRule type="expression" dxfId="274" priority="1357" stopIfTrue="1">
      <formula>AND(F61="",G60&gt;0)</formula>
    </cfRule>
  </conditionalFormatting>
  <conditionalFormatting sqref="G61">
    <cfRule type="expression" dxfId="273" priority="1356" stopIfTrue="1">
      <formula>AND(G61="",G60&gt;0)</formula>
    </cfRule>
  </conditionalFormatting>
  <conditionalFormatting sqref="I61">
    <cfRule type="expression" dxfId="272" priority="1355" stopIfTrue="1">
      <formula>AND(I61="",I60&gt;0)</formula>
    </cfRule>
  </conditionalFormatting>
  <conditionalFormatting sqref="D63:G63">
    <cfRule type="expression" dxfId="271" priority="1349" stopIfTrue="1">
      <formula>$B61="男子"</formula>
    </cfRule>
    <cfRule type="expression" dxfId="270" priority="1350" stopIfTrue="1">
      <formula>$B61="女子"</formula>
    </cfRule>
    <cfRule type="expression" dxfId="269" priority="1351" stopIfTrue="1">
      <formula>$B61="混合"</formula>
    </cfRule>
  </conditionalFormatting>
  <conditionalFormatting sqref="H63:I63">
    <cfRule type="expression" dxfId="268" priority="1352" stopIfTrue="1">
      <formula>$B61="男子"</formula>
    </cfRule>
    <cfRule type="expression" dxfId="267" priority="1353" stopIfTrue="1">
      <formula>$B61="女子"</formula>
    </cfRule>
    <cfRule type="expression" dxfId="266" priority="1354" stopIfTrue="1">
      <formula>$B61="混合"</formula>
    </cfRule>
  </conditionalFormatting>
  <conditionalFormatting sqref="D63">
    <cfRule type="expression" dxfId="265" priority="1348" stopIfTrue="1">
      <formula>AND(D63="",E62&gt;0)</formula>
    </cfRule>
  </conditionalFormatting>
  <conditionalFormatting sqref="E63">
    <cfRule type="expression" dxfId="264" priority="1347" stopIfTrue="1">
      <formula>AND(E63="",E62&gt;0)</formula>
    </cfRule>
  </conditionalFormatting>
  <conditionalFormatting sqref="F63">
    <cfRule type="expression" dxfId="263" priority="1346" stopIfTrue="1">
      <formula>AND(F63="",G62&gt;0)</formula>
    </cfRule>
  </conditionalFormatting>
  <conditionalFormatting sqref="G63">
    <cfRule type="expression" dxfId="262" priority="1345" stopIfTrue="1">
      <formula>AND(G63="",G62&gt;0)</formula>
    </cfRule>
  </conditionalFormatting>
  <conditionalFormatting sqref="H63">
    <cfRule type="expression" dxfId="261" priority="1344" stopIfTrue="1">
      <formula>AND(H63="",I62&gt;0)</formula>
    </cfRule>
  </conditionalFormatting>
  <conditionalFormatting sqref="I63">
    <cfRule type="expression" dxfId="260" priority="1343" stopIfTrue="1">
      <formula>AND(I63="",I62&gt;0)</formula>
    </cfRule>
  </conditionalFormatting>
  <conditionalFormatting sqref="I67">
    <cfRule type="expression" dxfId="259" priority="1331" stopIfTrue="1">
      <formula>$B66="女子"</formula>
    </cfRule>
    <cfRule type="expression" dxfId="258" priority="1332" stopIfTrue="1">
      <formula>$B66="男子"</formula>
    </cfRule>
    <cfRule type="expression" dxfId="257" priority="1333" stopIfTrue="1">
      <formula>$B66="混合"</formula>
    </cfRule>
  </conditionalFormatting>
  <conditionalFormatting sqref="E67 G67">
    <cfRule type="expression" dxfId="256" priority="1334" stopIfTrue="1">
      <formula>$B66="男子"</formula>
    </cfRule>
    <cfRule type="expression" dxfId="255" priority="1335" stopIfTrue="1">
      <formula>$B66="女子"</formula>
    </cfRule>
    <cfRule type="expression" dxfId="254" priority="1336" stopIfTrue="1">
      <formula>$B66="混合"</formula>
    </cfRule>
  </conditionalFormatting>
  <conditionalFormatting sqref="D66:I66">
    <cfRule type="expression" dxfId="253" priority="1337" stopIfTrue="1">
      <formula>$B66="男子"</formula>
    </cfRule>
    <cfRule type="expression" dxfId="252" priority="1338" stopIfTrue="1">
      <formula>$B66="女子"</formula>
    </cfRule>
    <cfRule type="expression" dxfId="251" priority="1339" stopIfTrue="1">
      <formula>$B66="混合"</formula>
    </cfRule>
  </conditionalFormatting>
  <conditionalFormatting sqref="E65 G65 I65">
    <cfRule type="expression" dxfId="250" priority="1340" stopIfTrue="1">
      <formula>$B66="男子"</formula>
    </cfRule>
    <cfRule type="expression" dxfId="249" priority="1341" stopIfTrue="1">
      <formula>$B66="女子"</formula>
    </cfRule>
    <cfRule type="expression" dxfId="248" priority="1342" stopIfTrue="1">
      <formula>$B66="混合"</formula>
    </cfRule>
  </conditionalFormatting>
  <conditionalFormatting sqref="D66">
    <cfRule type="expression" dxfId="247" priority="1330" stopIfTrue="1">
      <formula>AND(D66="",E65&gt;0)</formula>
    </cfRule>
  </conditionalFormatting>
  <conditionalFormatting sqref="E66">
    <cfRule type="expression" dxfId="246" priority="1329" stopIfTrue="1">
      <formula>AND(E66="",E65&gt;0)</formula>
    </cfRule>
  </conditionalFormatting>
  <conditionalFormatting sqref="F66 H66">
    <cfRule type="expression" dxfId="245" priority="1328" stopIfTrue="1">
      <formula>AND(F66="",G65&gt;0)</formula>
    </cfRule>
  </conditionalFormatting>
  <conditionalFormatting sqref="G66">
    <cfRule type="expression" dxfId="244" priority="1327" stopIfTrue="1">
      <formula>AND(G66="",G65&gt;0)</formula>
    </cfRule>
  </conditionalFormatting>
  <conditionalFormatting sqref="I66">
    <cfRule type="expression" dxfId="243" priority="1326" stopIfTrue="1">
      <formula>AND(I66="",I65&gt;0)</formula>
    </cfRule>
  </conditionalFormatting>
  <conditionalFormatting sqref="D68:G68">
    <cfRule type="expression" dxfId="242" priority="1320" stopIfTrue="1">
      <formula>$B66="男子"</formula>
    </cfRule>
    <cfRule type="expression" dxfId="241" priority="1321" stopIfTrue="1">
      <formula>$B66="女子"</formula>
    </cfRule>
    <cfRule type="expression" dxfId="240" priority="1322" stopIfTrue="1">
      <formula>$B66="混合"</formula>
    </cfRule>
  </conditionalFormatting>
  <conditionalFormatting sqref="H68:I68">
    <cfRule type="expression" dxfId="239" priority="1323" stopIfTrue="1">
      <formula>$B66="男子"</formula>
    </cfRule>
    <cfRule type="expression" dxfId="238" priority="1324" stopIfTrue="1">
      <formula>$B66="女子"</formula>
    </cfRule>
    <cfRule type="expression" dxfId="237" priority="1325" stopIfTrue="1">
      <formula>$B66="混合"</formula>
    </cfRule>
  </conditionalFormatting>
  <conditionalFormatting sqref="D68">
    <cfRule type="expression" dxfId="236" priority="1319" stopIfTrue="1">
      <formula>AND(D68="",E67&gt;0)</formula>
    </cfRule>
  </conditionalFormatting>
  <conditionalFormatting sqref="E68">
    <cfRule type="expression" dxfId="235" priority="1318" stopIfTrue="1">
      <formula>AND(E68="",E67&gt;0)</formula>
    </cfRule>
  </conditionalFormatting>
  <conditionalFormatting sqref="F68">
    <cfRule type="expression" dxfId="234" priority="1317" stopIfTrue="1">
      <formula>AND(F68="",G67&gt;0)</formula>
    </cfRule>
  </conditionalFormatting>
  <conditionalFormatting sqref="G68">
    <cfRule type="expression" dxfId="233" priority="1316" stopIfTrue="1">
      <formula>AND(G68="",G67&gt;0)</formula>
    </cfRule>
  </conditionalFormatting>
  <conditionalFormatting sqref="H68">
    <cfRule type="expression" dxfId="232" priority="1315" stopIfTrue="1">
      <formula>AND(H68="",I67&gt;0)</formula>
    </cfRule>
  </conditionalFormatting>
  <conditionalFormatting sqref="I68">
    <cfRule type="expression" dxfId="231" priority="1314" stopIfTrue="1">
      <formula>AND(I68="",I67&gt;0)</formula>
    </cfRule>
  </conditionalFormatting>
  <conditionalFormatting sqref="F11">
    <cfRule type="expression" dxfId="230" priority="1285" stopIfTrue="1">
      <formula>AND(F11="",G10&gt;0)</formula>
    </cfRule>
  </conditionalFormatting>
  <conditionalFormatting sqref="K11:O11">
    <cfRule type="cellIs" dxfId="229" priority="1258" stopIfTrue="1" operator="equal">
      <formula>"ﾅﾝﾊﾞｰｶｰﾄﾞ確認下さい"</formula>
    </cfRule>
  </conditionalFormatting>
  <conditionalFormatting sqref="K10">
    <cfRule type="cellIs" dxfId="228" priority="1257" stopIfTrue="1" operator="notEqual">
      <formula>1</formula>
    </cfRule>
  </conditionalFormatting>
  <conditionalFormatting sqref="B13">
    <cfRule type="expression" dxfId="227" priority="1252" stopIfTrue="1">
      <formula>$B11="共通男子"</formula>
    </cfRule>
    <cfRule type="expression" dxfId="226" priority="1253" stopIfTrue="1">
      <formula>$B11="共通女子"</formula>
    </cfRule>
    <cfRule type="expression" dxfId="225" priority="1254" stopIfTrue="1">
      <formula>$B11="男女混合"</formula>
    </cfRule>
  </conditionalFormatting>
  <conditionalFormatting sqref="C13">
    <cfRule type="expression" dxfId="224" priority="1248" stopIfTrue="1">
      <formula>$B11="共通男子"</formula>
    </cfRule>
    <cfRule type="expression" dxfId="223" priority="1249" stopIfTrue="1">
      <formula>$B11="共通女子"</formula>
    </cfRule>
    <cfRule type="expression" dxfId="222" priority="1250" stopIfTrue="1">
      <formula>$B11="男女混合"</formula>
    </cfRule>
  </conditionalFormatting>
  <conditionalFormatting sqref="B18">
    <cfRule type="expression" dxfId="221" priority="1245" stopIfTrue="1">
      <formula>$B16="共通男子"</formula>
    </cfRule>
    <cfRule type="expression" dxfId="220" priority="1246" stopIfTrue="1">
      <formula>$B16="共通女子"</formula>
    </cfRule>
    <cfRule type="expression" dxfId="219" priority="1247" stopIfTrue="1">
      <formula>$B16="男女混合"</formula>
    </cfRule>
  </conditionalFormatting>
  <conditionalFormatting sqref="C18">
    <cfRule type="expression" dxfId="218" priority="1242" stopIfTrue="1">
      <formula>$B16="共通男子"</formula>
    </cfRule>
    <cfRule type="expression" dxfId="217" priority="1243" stopIfTrue="1">
      <formula>$B16="共通女子"</formula>
    </cfRule>
    <cfRule type="expression" dxfId="216" priority="1244" stopIfTrue="1">
      <formula>$B16="男女混合"</formula>
    </cfRule>
  </conditionalFormatting>
  <conditionalFormatting sqref="B23">
    <cfRule type="expression" dxfId="215" priority="1239" stopIfTrue="1">
      <formula>$B21="共通男子"</formula>
    </cfRule>
    <cfRule type="expression" dxfId="214" priority="1240" stopIfTrue="1">
      <formula>$B21="共通女子"</formula>
    </cfRule>
    <cfRule type="expression" dxfId="213" priority="1241" stopIfTrue="1">
      <formula>$B21="男女混合"</formula>
    </cfRule>
  </conditionalFormatting>
  <conditionalFormatting sqref="C23">
    <cfRule type="expression" dxfId="212" priority="1236" stopIfTrue="1">
      <formula>$B21="共通男子"</formula>
    </cfRule>
    <cfRule type="expression" dxfId="211" priority="1237" stopIfTrue="1">
      <formula>$B21="共通女子"</formula>
    </cfRule>
    <cfRule type="expression" dxfId="210" priority="1238" stopIfTrue="1">
      <formula>$B21="男女混合"</formula>
    </cfRule>
  </conditionalFormatting>
  <conditionalFormatting sqref="I12">
    <cfRule type="expression" dxfId="209" priority="1233" stopIfTrue="1">
      <formula>$B11="女子"</formula>
    </cfRule>
    <cfRule type="expression" dxfId="208" priority="1234" stopIfTrue="1">
      <formula>$B11="男子"</formula>
    </cfRule>
    <cfRule type="expression" dxfId="207" priority="1235" stopIfTrue="1">
      <formula>$B11="混合"</formula>
    </cfRule>
  </conditionalFormatting>
  <conditionalFormatting sqref="H13:I13">
    <cfRule type="expression" dxfId="206" priority="1230" stopIfTrue="1">
      <formula>$B11="男子"</formula>
    </cfRule>
    <cfRule type="expression" dxfId="205" priority="1231" stopIfTrue="1">
      <formula>$B11="女子"</formula>
    </cfRule>
    <cfRule type="expression" dxfId="204" priority="1232" stopIfTrue="1">
      <formula>$B11="混合"</formula>
    </cfRule>
  </conditionalFormatting>
  <conditionalFormatting sqref="H13">
    <cfRule type="expression" dxfId="203" priority="1229" stopIfTrue="1">
      <formula>AND(H13="",I12&gt;0)</formula>
    </cfRule>
  </conditionalFormatting>
  <conditionalFormatting sqref="I13">
    <cfRule type="expression" dxfId="202" priority="1228" stopIfTrue="1">
      <formula>AND(I13="",I12&gt;0)</formula>
    </cfRule>
  </conditionalFormatting>
  <conditionalFormatting sqref="B28">
    <cfRule type="expression" dxfId="201" priority="1175" stopIfTrue="1">
      <formula>$B26="共通男子"</formula>
    </cfRule>
    <cfRule type="expression" dxfId="200" priority="1176" stopIfTrue="1">
      <formula>$B26="共通女子"</formula>
    </cfRule>
    <cfRule type="expression" dxfId="199" priority="1177" stopIfTrue="1">
      <formula>$B26="男女混合"</formula>
    </cfRule>
  </conditionalFormatting>
  <conditionalFormatting sqref="C28">
    <cfRule type="expression" dxfId="198" priority="1172" stopIfTrue="1">
      <formula>$B26="共通男子"</formula>
    </cfRule>
    <cfRule type="expression" dxfId="197" priority="1173" stopIfTrue="1">
      <formula>$B26="共通女子"</formula>
    </cfRule>
    <cfRule type="expression" dxfId="196" priority="1174" stopIfTrue="1">
      <formula>$B26="男女混合"</formula>
    </cfRule>
  </conditionalFormatting>
  <conditionalFormatting sqref="B33">
    <cfRule type="expression" dxfId="195" priority="1127" stopIfTrue="1">
      <formula>$B31="共通男子"</formula>
    </cfRule>
    <cfRule type="expression" dxfId="194" priority="1128" stopIfTrue="1">
      <formula>$B31="共通女子"</formula>
    </cfRule>
    <cfRule type="expression" dxfId="193" priority="1129" stopIfTrue="1">
      <formula>$B31="男女混合"</formula>
    </cfRule>
  </conditionalFormatting>
  <conditionalFormatting sqref="C33">
    <cfRule type="expression" dxfId="192" priority="1124" stopIfTrue="1">
      <formula>$B31="共通男子"</formula>
    </cfRule>
    <cfRule type="expression" dxfId="191" priority="1125" stopIfTrue="1">
      <formula>$B31="共通女子"</formula>
    </cfRule>
    <cfRule type="expression" dxfId="190" priority="1126" stopIfTrue="1">
      <formula>$B31="男女混合"</formula>
    </cfRule>
  </conditionalFormatting>
  <conditionalFormatting sqref="B38">
    <cfRule type="expression" dxfId="189" priority="1079" stopIfTrue="1">
      <formula>$B36="共通男子"</formula>
    </cfRule>
    <cfRule type="expression" dxfId="188" priority="1080" stopIfTrue="1">
      <formula>$B36="共通女子"</formula>
    </cfRule>
    <cfRule type="expression" dxfId="187" priority="1081" stopIfTrue="1">
      <formula>$B36="男女混合"</formula>
    </cfRule>
  </conditionalFormatting>
  <conditionalFormatting sqref="C38">
    <cfRule type="expression" dxfId="186" priority="1076" stopIfTrue="1">
      <formula>$B36="共通男子"</formula>
    </cfRule>
    <cfRule type="expression" dxfId="185" priority="1077" stopIfTrue="1">
      <formula>$B36="共通女子"</formula>
    </cfRule>
    <cfRule type="expression" dxfId="184" priority="1078" stopIfTrue="1">
      <formula>$B36="男女混合"</formula>
    </cfRule>
  </conditionalFormatting>
  <conditionalFormatting sqref="B16">
    <cfRule type="containsText" dxfId="183" priority="1055" operator="containsText" text="混合">
      <formula>NOT(ISERROR(SEARCH("混合",B16)))</formula>
    </cfRule>
  </conditionalFormatting>
  <conditionalFormatting sqref="B16">
    <cfRule type="containsText" dxfId="182" priority="1054" operator="containsText" text="混合">
      <formula>NOT(ISERROR(SEARCH("混合",B16)))</formula>
    </cfRule>
  </conditionalFormatting>
  <conditionalFormatting sqref="B16">
    <cfRule type="expression" dxfId="181" priority="1048" stopIfTrue="1">
      <formula>AND(B16="",E15&gt;0)</formula>
    </cfRule>
    <cfRule type="containsText" dxfId="180" priority="1053" operator="containsText" text="混合">
      <formula>NOT(ISERROR(SEARCH("混合",B16)))</formula>
    </cfRule>
  </conditionalFormatting>
  <conditionalFormatting sqref="B16">
    <cfRule type="containsText" dxfId="179" priority="1052" operator="containsText" text="混合">
      <formula>NOT(ISERROR(SEARCH("混合",B16)))</formula>
    </cfRule>
  </conditionalFormatting>
  <conditionalFormatting sqref="B16">
    <cfRule type="containsText" dxfId="178" priority="1051" operator="containsText" text="混合">
      <formula>NOT(ISERROR(SEARCH("混合",B16)))</formula>
    </cfRule>
  </conditionalFormatting>
  <conditionalFormatting sqref="B16">
    <cfRule type="containsText" dxfId="177" priority="1050" operator="containsText" text="混合">
      <formula>NOT(ISERROR(SEARCH("混合",B16)))</formula>
    </cfRule>
  </conditionalFormatting>
  <conditionalFormatting sqref="B16">
    <cfRule type="containsText" dxfId="176" priority="1049" operator="containsText" text="混合">
      <formula>NOT(ISERROR(SEARCH("混合",B16)))</formula>
    </cfRule>
  </conditionalFormatting>
  <conditionalFormatting sqref="B21">
    <cfRule type="containsText" dxfId="175" priority="1047" operator="containsText" text="混合">
      <formula>NOT(ISERROR(SEARCH("混合",B21)))</formula>
    </cfRule>
  </conditionalFormatting>
  <conditionalFormatting sqref="B21">
    <cfRule type="containsText" dxfId="174" priority="1046" operator="containsText" text="混合">
      <formula>NOT(ISERROR(SEARCH("混合",B21)))</formula>
    </cfRule>
  </conditionalFormatting>
  <conditionalFormatting sqref="B21">
    <cfRule type="expression" dxfId="173" priority="1040" stopIfTrue="1">
      <formula>AND(B21="",E20&gt;0)</formula>
    </cfRule>
    <cfRule type="containsText" dxfId="172" priority="1045" operator="containsText" text="混合">
      <formula>NOT(ISERROR(SEARCH("混合",B21)))</formula>
    </cfRule>
  </conditionalFormatting>
  <conditionalFormatting sqref="B21">
    <cfRule type="containsText" dxfId="171" priority="1044" operator="containsText" text="混合">
      <formula>NOT(ISERROR(SEARCH("混合",B21)))</formula>
    </cfRule>
  </conditionalFormatting>
  <conditionalFormatting sqref="B21">
    <cfRule type="containsText" dxfId="170" priority="1043" operator="containsText" text="混合">
      <formula>NOT(ISERROR(SEARCH("混合",B21)))</formula>
    </cfRule>
  </conditionalFormatting>
  <conditionalFormatting sqref="B21">
    <cfRule type="containsText" dxfId="169" priority="1042" operator="containsText" text="混合">
      <formula>NOT(ISERROR(SEARCH("混合",B21)))</formula>
    </cfRule>
  </conditionalFormatting>
  <conditionalFormatting sqref="B21">
    <cfRule type="containsText" dxfId="168" priority="1041" operator="containsText" text="混合">
      <formula>NOT(ISERROR(SEARCH("混合",B21)))</formula>
    </cfRule>
  </conditionalFormatting>
  <conditionalFormatting sqref="B26">
    <cfRule type="containsText" dxfId="167" priority="1038" stopIfTrue="1" operator="containsText" text="女">
      <formula>NOT(ISERROR(SEARCH("女",B26)))</formula>
    </cfRule>
    <cfRule type="containsText" dxfId="166" priority="1039" stopIfTrue="1" operator="containsText" text="男">
      <formula>NOT(ISERROR(SEARCH("男",B26)))</formula>
    </cfRule>
  </conditionalFormatting>
  <conditionalFormatting sqref="B26">
    <cfRule type="containsText" dxfId="165" priority="1037" operator="containsText" text="混合">
      <formula>NOT(ISERROR(SEARCH("混合",B26)))</formula>
    </cfRule>
  </conditionalFormatting>
  <conditionalFormatting sqref="B26">
    <cfRule type="containsText" dxfId="164" priority="1036" operator="containsText" text="混合">
      <formula>NOT(ISERROR(SEARCH("混合",B26)))</formula>
    </cfRule>
  </conditionalFormatting>
  <conditionalFormatting sqref="B26">
    <cfRule type="expression" dxfId="163" priority="1030" stopIfTrue="1">
      <formula>AND(B26="",E25&gt;0)</formula>
    </cfRule>
    <cfRule type="containsText" dxfId="162" priority="1035" operator="containsText" text="混合">
      <formula>NOT(ISERROR(SEARCH("混合",B26)))</formula>
    </cfRule>
  </conditionalFormatting>
  <conditionalFormatting sqref="B26">
    <cfRule type="containsText" dxfId="161" priority="1034" operator="containsText" text="混合">
      <formula>NOT(ISERROR(SEARCH("混合",B26)))</formula>
    </cfRule>
  </conditionalFormatting>
  <conditionalFormatting sqref="B26">
    <cfRule type="containsText" dxfId="160" priority="1033" operator="containsText" text="混合">
      <formula>NOT(ISERROR(SEARCH("混合",B26)))</formula>
    </cfRule>
  </conditionalFormatting>
  <conditionalFormatting sqref="B26">
    <cfRule type="containsText" dxfId="159" priority="1032" operator="containsText" text="混合">
      <formula>NOT(ISERROR(SEARCH("混合",B26)))</formula>
    </cfRule>
  </conditionalFormatting>
  <conditionalFormatting sqref="B26">
    <cfRule type="containsText" dxfId="158" priority="1031" operator="containsText" text="混合">
      <formula>NOT(ISERROR(SEARCH("混合",B26)))</formula>
    </cfRule>
  </conditionalFormatting>
  <conditionalFormatting sqref="B31">
    <cfRule type="containsText" dxfId="157" priority="1028" stopIfTrue="1" operator="containsText" text="女">
      <formula>NOT(ISERROR(SEARCH("女",B31)))</formula>
    </cfRule>
    <cfRule type="containsText" dxfId="156" priority="1029" stopIfTrue="1" operator="containsText" text="男">
      <formula>NOT(ISERROR(SEARCH("男",B31)))</formula>
    </cfRule>
  </conditionalFormatting>
  <conditionalFormatting sqref="B31">
    <cfRule type="containsText" dxfId="155" priority="1027" operator="containsText" text="混合">
      <formula>NOT(ISERROR(SEARCH("混合",B31)))</formula>
    </cfRule>
  </conditionalFormatting>
  <conditionalFormatting sqref="B31">
    <cfRule type="containsText" dxfId="154" priority="1026" operator="containsText" text="混合">
      <formula>NOT(ISERROR(SEARCH("混合",B31)))</formula>
    </cfRule>
  </conditionalFormatting>
  <conditionalFormatting sqref="B31">
    <cfRule type="expression" dxfId="153" priority="1020" stopIfTrue="1">
      <formula>AND(B31="",E30&gt;0)</formula>
    </cfRule>
    <cfRule type="containsText" dxfId="152" priority="1025" operator="containsText" text="混合">
      <formula>NOT(ISERROR(SEARCH("混合",B31)))</formula>
    </cfRule>
  </conditionalFormatting>
  <conditionalFormatting sqref="B31">
    <cfRule type="containsText" dxfId="151" priority="1024" operator="containsText" text="混合">
      <formula>NOT(ISERROR(SEARCH("混合",B31)))</formula>
    </cfRule>
  </conditionalFormatting>
  <conditionalFormatting sqref="B31">
    <cfRule type="containsText" dxfId="150" priority="1023" operator="containsText" text="混合">
      <formula>NOT(ISERROR(SEARCH("混合",B31)))</formula>
    </cfRule>
  </conditionalFormatting>
  <conditionalFormatting sqref="B31">
    <cfRule type="containsText" dxfId="149" priority="1022" operator="containsText" text="混合">
      <formula>NOT(ISERROR(SEARCH("混合",B31)))</formula>
    </cfRule>
  </conditionalFormatting>
  <conditionalFormatting sqref="B31">
    <cfRule type="containsText" dxfId="148" priority="1021" operator="containsText" text="混合">
      <formula>NOT(ISERROR(SEARCH("混合",B31)))</formula>
    </cfRule>
  </conditionalFormatting>
  <conditionalFormatting sqref="B36">
    <cfRule type="containsText" dxfId="147" priority="1018" stopIfTrue="1" operator="containsText" text="女">
      <formula>NOT(ISERROR(SEARCH("女",B36)))</formula>
    </cfRule>
    <cfRule type="containsText" dxfId="146" priority="1019" stopIfTrue="1" operator="containsText" text="男">
      <formula>NOT(ISERROR(SEARCH("男",B36)))</formula>
    </cfRule>
  </conditionalFormatting>
  <conditionalFormatting sqref="B36">
    <cfRule type="containsText" dxfId="145" priority="1017" operator="containsText" text="混合">
      <formula>NOT(ISERROR(SEARCH("混合",B36)))</formula>
    </cfRule>
  </conditionalFormatting>
  <conditionalFormatting sqref="B36">
    <cfRule type="containsText" dxfId="144" priority="1016" operator="containsText" text="混合">
      <formula>NOT(ISERROR(SEARCH("混合",B36)))</formula>
    </cfRule>
  </conditionalFormatting>
  <conditionalFormatting sqref="B36">
    <cfRule type="expression" dxfId="143" priority="1010" stopIfTrue="1">
      <formula>AND(B36="",E35&gt;0)</formula>
    </cfRule>
    <cfRule type="containsText" dxfId="142" priority="1015" operator="containsText" text="混合">
      <formula>NOT(ISERROR(SEARCH("混合",B36)))</formula>
    </cfRule>
  </conditionalFormatting>
  <conditionalFormatting sqref="B36">
    <cfRule type="containsText" dxfId="141" priority="1014" operator="containsText" text="混合">
      <formula>NOT(ISERROR(SEARCH("混合",B36)))</formula>
    </cfRule>
  </conditionalFormatting>
  <conditionalFormatting sqref="B36">
    <cfRule type="containsText" dxfId="140" priority="1013" operator="containsText" text="混合">
      <formula>NOT(ISERROR(SEARCH("混合",B36)))</formula>
    </cfRule>
  </conditionalFormatting>
  <conditionalFormatting sqref="B36">
    <cfRule type="containsText" dxfId="139" priority="1012" operator="containsText" text="混合">
      <formula>NOT(ISERROR(SEARCH("混合",B36)))</formula>
    </cfRule>
  </conditionalFormatting>
  <conditionalFormatting sqref="B36">
    <cfRule type="containsText" dxfId="138" priority="1011" operator="containsText" text="混合">
      <formula>NOT(ISERROR(SEARCH("混合",B36)))</formula>
    </cfRule>
  </conditionalFormatting>
  <conditionalFormatting sqref="M10">
    <cfRule type="cellIs" dxfId="137" priority="1009" stopIfTrue="1" operator="notEqual">
      <formula>1</formula>
    </cfRule>
  </conditionalFormatting>
  <conditionalFormatting sqref="O10">
    <cfRule type="cellIs" dxfId="136" priority="1008" stopIfTrue="1" operator="notEqual">
      <formula>1</formula>
    </cfRule>
  </conditionalFormatting>
  <conditionalFormatting sqref="K13:O13">
    <cfRule type="cellIs" dxfId="135" priority="1007" stopIfTrue="1" operator="equal">
      <formula>"ﾅﾝﾊﾞｰｶｰﾄﾞ確認下さい"</formula>
    </cfRule>
  </conditionalFormatting>
  <conditionalFormatting sqref="K12">
    <cfRule type="cellIs" dxfId="134" priority="1006" stopIfTrue="1" operator="notEqual">
      <formula>1</formula>
    </cfRule>
  </conditionalFormatting>
  <conditionalFormatting sqref="M12">
    <cfRule type="cellIs" dxfId="133" priority="1005" stopIfTrue="1" operator="notEqual">
      <formula>1</formula>
    </cfRule>
  </conditionalFormatting>
  <conditionalFormatting sqref="O12">
    <cfRule type="cellIs" dxfId="132" priority="1004" stopIfTrue="1" operator="notEqual">
      <formula>1</formula>
    </cfRule>
  </conditionalFormatting>
  <conditionalFormatting sqref="K16:O16 K21:O21 K26:O26 K31:O31 K36:O36">
    <cfRule type="cellIs" dxfId="131" priority="1003" stopIfTrue="1" operator="equal">
      <formula>"ﾅﾝﾊﾞｰｶｰﾄﾞ確認下さい"</formula>
    </cfRule>
  </conditionalFormatting>
  <conditionalFormatting sqref="K15 K20 K25 K30 K35">
    <cfRule type="cellIs" dxfId="130" priority="1002" stopIfTrue="1" operator="notEqual">
      <formula>1</formula>
    </cfRule>
  </conditionalFormatting>
  <conditionalFormatting sqref="M15 M20 M25 M30 M35">
    <cfRule type="cellIs" dxfId="129" priority="1001" stopIfTrue="1" operator="notEqual">
      <formula>1</formula>
    </cfRule>
  </conditionalFormatting>
  <conditionalFormatting sqref="O15 O20 O25 O30 O35">
    <cfRule type="cellIs" dxfId="128" priority="1000" stopIfTrue="1" operator="notEqual">
      <formula>1</formula>
    </cfRule>
  </conditionalFormatting>
  <conditionalFormatting sqref="K17 K22 K27 K32 K37">
    <cfRule type="cellIs" dxfId="127" priority="998" stopIfTrue="1" operator="notEqual">
      <formula>1</formula>
    </cfRule>
  </conditionalFormatting>
  <conditionalFormatting sqref="M17 M22 M27 M32 M37">
    <cfRule type="cellIs" dxfId="126" priority="997" stopIfTrue="1" operator="notEqual">
      <formula>1</formula>
    </cfRule>
  </conditionalFormatting>
  <conditionalFormatting sqref="O17 O22 O27 O32 O37">
    <cfRule type="cellIs" dxfId="125" priority="996" stopIfTrue="1" operator="notEqual">
      <formula>1</formula>
    </cfRule>
  </conditionalFormatting>
  <conditionalFormatting sqref="K18">
    <cfRule type="cellIs" dxfId="124" priority="515" stopIfTrue="1" operator="equal">
      <formula>"ﾅﾝﾊﾞｰｶｰﾄﾞ確認下さい"</formula>
    </cfRule>
  </conditionalFormatting>
  <conditionalFormatting sqref="K23">
    <cfRule type="cellIs" dxfId="123" priority="514" stopIfTrue="1" operator="equal">
      <formula>"ﾅﾝﾊﾞｰｶｰﾄﾞ確認下さい"</formula>
    </cfRule>
  </conditionalFormatting>
  <conditionalFormatting sqref="K28">
    <cfRule type="cellIs" dxfId="122" priority="513" stopIfTrue="1" operator="equal">
      <formula>"ﾅﾝﾊﾞｰｶｰﾄﾞ確認下さい"</formula>
    </cfRule>
  </conditionalFormatting>
  <conditionalFormatting sqref="K33">
    <cfRule type="cellIs" dxfId="121" priority="512" stopIfTrue="1" operator="equal">
      <formula>"ﾅﾝﾊﾞｰｶｰﾄﾞ確認下さい"</formula>
    </cfRule>
  </conditionalFormatting>
  <conditionalFormatting sqref="K38">
    <cfRule type="cellIs" dxfId="120" priority="511" stopIfTrue="1" operator="equal">
      <formula>"ﾅﾝﾊﾞｰｶｰﾄﾞ確認下さい"</formula>
    </cfRule>
  </conditionalFormatting>
  <conditionalFormatting sqref="E15 G15 I15">
    <cfRule type="expression" dxfId="119" priority="118" stopIfTrue="1">
      <formula>$B16="共通男子"</formula>
    </cfRule>
    <cfRule type="expression" dxfId="118" priority="119" stopIfTrue="1">
      <formula>$B16="共通女子"</formula>
    </cfRule>
    <cfRule type="expression" dxfId="117" priority="120" stopIfTrue="1">
      <formula>$B16="混合"</formula>
    </cfRule>
  </conditionalFormatting>
  <conditionalFormatting sqref="D16">
    <cfRule type="expression" dxfId="116" priority="117" stopIfTrue="1">
      <formula>AND(D16="",E15&gt;0)</formula>
    </cfRule>
  </conditionalFormatting>
  <conditionalFormatting sqref="E16">
    <cfRule type="expression" dxfId="115" priority="116" stopIfTrue="1">
      <formula>AND(E16="",E15&gt;0)</formula>
    </cfRule>
  </conditionalFormatting>
  <conditionalFormatting sqref="F16 H16">
    <cfRule type="expression" dxfId="114" priority="115" stopIfTrue="1">
      <formula>AND(F16="",G15&gt;0)</formula>
    </cfRule>
  </conditionalFormatting>
  <conditionalFormatting sqref="G16">
    <cfRule type="expression" dxfId="113" priority="114" stopIfTrue="1">
      <formula>AND(G16="",G15&gt;0)</formula>
    </cfRule>
  </conditionalFormatting>
  <conditionalFormatting sqref="I16">
    <cfRule type="expression" dxfId="112" priority="113" stopIfTrue="1">
      <formula>AND(I16="",I15&gt;0)</formula>
    </cfRule>
  </conditionalFormatting>
  <conditionalFormatting sqref="D18:G18">
    <cfRule type="expression" dxfId="111" priority="110" stopIfTrue="1">
      <formula>$B16="共通男子"</formula>
    </cfRule>
    <cfRule type="expression" dxfId="110" priority="111" stopIfTrue="1">
      <formula>$B16="共通女子"</formula>
    </cfRule>
    <cfRule type="expression" dxfId="109" priority="112" stopIfTrue="1">
      <formula>$B16="混合"</formula>
    </cfRule>
  </conditionalFormatting>
  <conditionalFormatting sqref="D18">
    <cfRule type="expression" dxfId="108" priority="109" stopIfTrue="1">
      <formula>AND(D18="",E17&gt;0)</formula>
    </cfRule>
  </conditionalFormatting>
  <conditionalFormatting sqref="E18">
    <cfRule type="expression" dxfId="107" priority="108" stopIfTrue="1">
      <formula>AND(E18="",E17&gt;0)</formula>
    </cfRule>
  </conditionalFormatting>
  <conditionalFormatting sqref="F18">
    <cfRule type="expression" dxfId="106" priority="107" stopIfTrue="1">
      <formula>AND(F18="",G17&gt;0)</formula>
    </cfRule>
  </conditionalFormatting>
  <conditionalFormatting sqref="G18">
    <cfRule type="expression" dxfId="105" priority="106" stopIfTrue="1">
      <formula>AND(G18="",G17&gt;0)</formula>
    </cfRule>
  </conditionalFormatting>
  <conditionalFormatting sqref="F16">
    <cfRule type="expression" dxfId="104" priority="105" stopIfTrue="1">
      <formula>AND(F16="",G15&gt;0)</formula>
    </cfRule>
  </conditionalFormatting>
  <conditionalFormatting sqref="I17">
    <cfRule type="expression" dxfId="103" priority="102" stopIfTrue="1">
      <formula>$B16="女子"</formula>
    </cfRule>
    <cfRule type="expression" dxfId="102" priority="103" stopIfTrue="1">
      <formula>$B16="男子"</formula>
    </cfRule>
    <cfRule type="expression" dxfId="101" priority="104" stopIfTrue="1">
      <formula>$B16="混合"</formula>
    </cfRule>
  </conditionalFormatting>
  <conditionalFormatting sqref="H18:I18">
    <cfRule type="expression" dxfId="100" priority="99" stopIfTrue="1">
      <formula>$B16="男子"</formula>
    </cfRule>
    <cfRule type="expression" dxfId="99" priority="100" stopIfTrue="1">
      <formula>$B16="女子"</formula>
    </cfRule>
    <cfRule type="expression" dxfId="98" priority="101" stopIfTrue="1">
      <formula>$B16="混合"</formula>
    </cfRule>
  </conditionalFormatting>
  <conditionalFormatting sqref="H18">
    <cfRule type="expression" dxfId="97" priority="98" stopIfTrue="1">
      <formula>AND(H18="",I17&gt;0)</formula>
    </cfRule>
  </conditionalFormatting>
  <conditionalFormatting sqref="I18">
    <cfRule type="expression" dxfId="96" priority="97" stopIfTrue="1">
      <formula>AND(I18="",I17&gt;0)</formula>
    </cfRule>
  </conditionalFormatting>
  <conditionalFormatting sqref="E20 G20 I20">
    <cfRule type="expression" dxfId="95" priority="94" stopIfTrue="1">
      <formula>$B21="共通男子"</formula>
    </cfRule>
    <cfRule type="expression" dxfId="94" priority="95" stopIfTrue="1">
      <formula>$B21="共通女子"</formula>
    </cfRule>
    <cfRule type="expression" dxfId="93" priority="96" stopIfTrue="1">
      <formula>$B21="混合"</formula>
    </cfRule>
  </conditionalFormatting>
  <conditionalFormatting sqref="D21">
    <cfRule type="expression" dxfId="92" priority="93" stopIfTrue="1">
      <formula>AND(D21="",E20&gt;0)</formula>
    </cfRule>
  </conditionalFormatting>
  <conditionalFormatting sqref="E21">
    <cfRule type="expression" dxfId="91" priority="92" stopIfTrue="1">
      <formula>AND(E21="",E20&gt;0)</formula>
    </cfRule>
  </conditionalFormatting>
  <conditionalFormatting sqref="F21 H21">
    <cfRule type="expression" dxfId="90" priority="91" stopIfTrue="1">
      <formula>AND(F21="",G20&gt;0)</formula>
    </cfRule>
  </conditionalFormatting>
  <conditionalFormatting sqref="G21">
    <cfRule type="expression" dxfId="89" priority="90" stopIfTrue="1">
      <formula>AND(G21="",G20&gt;0)</formula>
    </cfRule>
  </conditionalFormatting>
  <conditionalFormatting sqref="I21">
    <cfRule type="expression" dxfId="88" priority="89" stopIfTrue="1">
      <formula>AND(I21="",I20&gt;0)</formula>
    </cfRule>
  </conditionalFormatting>
  <conditionalFormatting sqref="D23:G23">
    <cfRule type="expression" dxfId="87" priority="86" stopIfTrue="1">
      <formula>$B21="共通男子"</formula>
    </cfRule>
    <cfRule type="expression" dxfId="86" priority="87" stopIfTrue="1">
      <formula>$B21="共通女子"</formula>
    </cfRule>
    <cfRule type="expression" dxfId="85" priority="88" stopIfTrue="1">
      <formula>$B21="混合"</formula>
    </cfRule>
  </conditionalFormatting>
  <conditionalFormatting sqref="D23">
    <cfRule type="expression" dxfId="84" priority="85" stopIfTrue="1">
      <formula>AND(D23="",E22&gt;0)</formula>
    </cfRule>
  </conditionalFormatting>
  <conditionalFormatting sqref="E23">
    <cfRule type="expression" dxfId="83" priority="84" stopIfTrue="1">
      <formula>AND(E23="",E22&gt;0)</formula>
    </cfRule>
  </conditionalFormatting>
  <conditionalFormatting sqref="F23">
    <cfRule type="expression" dxfId="82" priority="83" stopIfTrue="1">
      <formula>AND(F23="",G22&gt;0)</formula>
    </cfRule>
  </conditionalFormatting>
  <conditionalFormatting sqref="G23">
    <cfRule type="expression" dxfId="81" priority="82" stopIfTrue="1">
      <formula>AND(G23="",G22&gt;0)</formula>
    </cfRule>
  </conditionalFormatting>
  <conditionalFormatting sqref="F21">
    <cfRule type="expression" dxfId="80" priority="81" stopIfTrue="1">
      <formula>AND(F21="",G20&gt;0)</formula>
    </cfRule>
  </conditionalFormatting>
  <conditionalFormatting sqref="I22">
    <cfRule type="expression" dxfId="79" priority="78" stopIfTrue="1">
      <formula>$B21="女子"</formula>
    </cfRule>
    <cfRule type="expression" dxfId="78" priority="79" stopIfTrue="1">
      <formula>$B21="男子"</formula>
    </cfRule>
    <cfRule type="expression" dxfId="77" priority="80" stopIfTrue="1">
      <formula>$B21="混合"</formula>
    </cfRule>
  </conditionalFormatting>
  <conditionalFormatting sqref="H23:I23">
    <cfRule type="expression" dxfId="76" priority="75" stopIfTrue="1">
      <formula>$B21="男子"</formula>
    </cfRule>
    <cfRule type="expression" dxfId="75" priority="76" stopIfTrue="1">
      <formula>$B21="女子"</formula>
    </cfRule>
    <cfRule type="expression" dxfId="74" priority="77" stopIfTrue="1">
      <formula>$B21="混合"</formula>
    </cfRule>
  </conditionalFormatting>
  <conditionalFormatting sqref="H23">
    <cfRule type="expression" dxfId="73" priority="74" stopIfTrue="1">
      <formula>AND(H23="",I22&gt;0)</formula>
    </cfRule>
  </conditionalFormatting>
  <conditionalFormatting sqref="I23">
    <cfRule type="expression" dxfId="72" priority="73" stopIfTrue="1">
      <formula>AND(I23="",I22&gt;0)</formula>
    </cfRule>
  </conditionalFormatting>
  <conditionalFormatting sqref="E25 G25 I25">
    <cfRule type="expression" dxfId="71" priority="70" stopIfTrue="1">
      <formula>$B26="共通男子"</formula>
    </cfRule>
    <cfRule type="expression" dxfId="70" priority="71" stopIfTrue="1">
      <formula>$B26="共通女子"</formula>
    </cfRule>
    <cfRule type="expression" dxfId="69" priority="72" stopIfTrue="1">
      <formula>$B26="混合"</formula>
    </cfRule>
  </conditionalFormatting>
  <conditionalFormatting sqref="D26">
    <cfRule type="expression" dxfId="68" priority="69" stopIfTrue="1">
      <formula>AND(D26="",E25&gt;0)</formula>
    </cfRule>
  </conditionalFormatting>
  <conditionalFormatting sqref="E26">
    <cfRule type="expression" dxfId="67" priority="68" stopIfTrue="1">
      <formula>AND(E26="",E25&gt;0)</formula>
    </cfRule>
  </conditionalFormatting>
  <conditionalFormatting sqref="F26 H26">
    <cfRule type="expression" dxfId="66" priority="67" stopIfTrue="1">
      <formula>AND(F26="",G25&gt;0)</formula>
    </cfRule>
  </conditionalFormatting>
  <conditionalFormatting sqref="G26">
    <cfRule type="expression" dxfId="65" priority="66" stopIfTrue="1">
      <formula>AND(G26="",G25&gt;0)</formula>
    </cfRule>
  </conditionalFormatting>
  <conditionalFormatting sqref="I26">
    <cfRule type="expression" dxfId="64" priority="65" stopIfTrue="1">
      <formula>AND(I26="",I25&gt;0)</formula>
    </cfRule>
  </conditionalFormatting>
  <conditionalFormatting sqref="D28:G28">
    <cfRule type="expression" dxfId="63" priority="62" stopIfTrue="1">
      <formula>$B26="共通男子"</formula>
    </cfRule>
    <cfRule type="expression" dxfId="62" priority="63" stopIfTrue="1">
      <formula>$B26="共通女子"</formula>
    </cfRule>
    <cfRule type="expression" dxfId="61" priority="64" stopIfTrue="1">
      <formula>$B26="混合"</formula>
    </cfRule>
  </conditionalFormatting>
  <conditionalFormatting sqref="D28">
    <cfRule type="expression" dxfId="60" priority="61" stopIfTrue="1">
      <formula>AND(D28="",E27&gt;0)</formula>
    </cfRule>
  </conditionalFormatting>
  <conditionalFormatting sqref="E28">
    <cfRule type="expression" dxfId="59" priority="60" stopIfTrue="1">
      <formula>AND(E28="",E27&gt;0)</formula>
    </cfRule>
  </conditionalFormatting>
  <conditionalFormatting sqref="F28">
    <cfRule type="expression" dxfId="58" priority="59" stopIfTrue="1">
      <formula>AND(F28="",G27&gt;0)</formula>
    </cfRule>
  </conditionalFormatting>
  <conditionalFormatting sqref="G28">
    <cfRule type="expression" dxfId="57" priority="58" stopIfTrue="1">
      <formula>AND(G28="",G27&gt;0)</formula>
    </cfRule>
  </conditionalFormatting>
  <conditionalFormatting sqref="F26">
    <cfRule type="expression" dxfId="56" priority="57" stopIfTrue="1">
      <formula>AND(F26="",G25&gt;0)</formula>
    </cfRule>
  </conditionalFormatting>
  <conditionalFormatting sqref="I27">
    <cfRule type="expression" dxfId="55" priority="54" stopIfTrue="1">
      <formula>$B26="女子"</formula>
    </cfRule>
    <cfRule type="expression" dxfId="54" priority="55" stopIfTrue="1">
      <formula>$B26="男子"</formula>
    </cfRule>
    <cfRule type="expression" dxfId="53" priority="56" stopIfTrue="1">
      <formula>$B26="混合"</formula>
    </cfRule>
  </conditionalFormatting>
  <conditionalFormatting sqref="H28:I28">
    <cfRule type="expression" dxfId="52" priority="51" stopIfTrue="1">
      <formula>$B26="男子"</formula>
    </cfRule>
    <cfRule type="expression" dxfId="51" priority="52" stopIfTrue="1">
      <formula>$B26="女子"</formula>
    </cfRule>
    <cfRule type="expression" dxfId="50" priority="53" stopIfTrue="1">
      <formula>$B26="混合"</formula>
    </cfRule>
  </conditionalFormatting>
  <conditionalFormatting sqref="H28">
    <cfRule type="expression" dxfId="49" priority="50" stopIfTrue="1">
      <formula>AND(H28="",I27&gt;0)</formula>
    </cfRule>
  </conditionalFormatting>
  <conditionalFormatting sqref="I28">
    <cfRule type="expression" dxfId="48" priority="49" stopIfTrue="1">
      <formula>AND(I28="",I27&gt;0)</formula>
    </cfRule>
  </conditionalFormatting>
  <conditionalFormatting sqref="E30 G30 I30">
    <cfRule type="expression" dxfId="47" priority="46" stopIfTrue="1">
      <formula>$B31="共通男子"</formula>
    </cfRule>
    <cfRule type="expression" dxfId="46" priority="47" stopIfTrue="1">
      <formula>$B31="共通女子"</formula>
    </cfRule>
    <cfRule type="expression" dxfId="45" priority="48" stopIfTrue="1">
      <formula>$B31="混合"</formula>
    </cfRule>
  </conditionalFormatting>
  <conditionalFormatting sqref="D31">
    <cfRule type="expression" dxfId="44" priority="45" stopIfTrue="1">
      <formula>AND(D31="",E30&gt;0)</formula>
    </cfRule>
  </conditionalFormatting>
  <conditionalFormatting sqref="E31">
    <cfRule type="expression" dxfId="43" priority="44" stopIfTrue="1">
      <formula>AND(E31="",E30&gt;0)</formula>
    </cfRule>
  </conditionalFormatting>
  <conditionalFormatting sqref="F31 H31">
    <cfRule type="expression" dxfId="42" priority="43" stopIfTrue="1">
      <formula>AND(F31="",G30&gt;0)</formula>
    </cfRule>
  </conditionalFormatting>
  <conditionalFormatting sqref="G31">
    <cfRule type="expression" dxfId="41" priority="42" stopIfTrue="1">
      <formula>AND(G31="",G30&gt;0)</formula>
    </cfRule>
  </conditionalFormatting>
  <conditionalFormatting sqref="I31">
    <cfRule type="expression" dxfId="40" priority="41" stopIfTrue="1">
      <formula>AND(I31="",I30&gt;0)</formula>
    </cfRule>
  </conditionalFormatting>
  <conditionalFormatting sqref="D33:G33">
    <cfRule type="expression" dxfId="39" priority="38" stopIfTrue="1">
      <formula>$B31="共通男子"</formula>
    </cfRule>
    <cfRule type="expression" dxfId="38" priority="39" stopIfTrue="1">
      <formula>$B31="共通女子"</formula>
    </cfRule>
    <cfRule type="expression" dxfId="37" priority="40" stopIfTrue="1">
      <formula>$B31="混合"</formula>
    </cfRule>
  </conditionalFormatting>
  <conditionalFormatting sqref="D33">
    <cfRule type="expression" dxfId="36" priority="37" stopIfTrue="1">
      <formula>AND(D33="",E32&gt;0)</formula>
    </cfRule>
  </conditionalFormatting>
  <conditionalFormatting sqref="E33">
    <cfRule type="expression" dxfId="35" priority="36" stopIfTrue="1">
      <formula>AND(E33="",E32&gt;0)</formula>
    </cfRule>
  </conditionalFormatting>
  <conditionalFormatting sqref="F33">
    <cfRule type="expression" dxfId="34" priority="35" stopIfTrue="1">
      <formula>AND(F33="",G32&gt;0)</formula>
    </cfRule>
  </conditionalFormatting>
  <conditionalFormatting sqref="G33">
    <cfRule type="expression" dxfId="33" priority="34" stopIfTrue="1">
      <formula>AND(G33="",G32&gt;0)</formula>
    </cfRule>
  </conditionalFormatting>
  <conditionalFormatting sqref="F31">
    <cfRule type="expression" dxfId="32" priority="33" stopIfTrue="1">
      <formula>AND(F31="",G30&gt;0)</formula>
    </cfRule>
  </conditionalFormatting>
  <conditionalFormatting sqref="I32">
    <cfRule type="expression" dxfId="31" priority="30" stopIfTrue="1">
      <formula>$B31="女子"</formula>
    </cfRule>
    <cfRule type="expression" dxfId="30" priority="31" stopIfTrue="1">
      <formula>$B31="男子"</formula>
    </cfRule>
    <cfRule type="expression" dxfId="29" priority="32" stopIfTrue="1">
      <formula>$B31="混合"</formula>
    </cfRule>
  </conditionalFormatting>
  <conditionalFormatting sqref="H33:I33">
    <cfRule type="expression" dxfId="28" priority="27" stopIfTrue="1">
      <formula>$B31="男子"</formula>
    </cfRule>
    <cfRule type="expression" dxfId="27" priority="28" stopIfTrue="1">
      <formula>$B31="女子"</formula>
    </cfRule>
    <cfRule type="expression" dxfId="26" priority="29" stopIfTrue="1">
      <formula>$B31="混合"</formula>
    </cfRule>
  </conditionalFormatting>
  <conditionalFormatting sqref="H33">
    <cfRule type="expression" dxfId="25" priority="26" stopIfTrue="1">
      <formula>AND(H33="",I32&gt;0)</formula>
    </cfRule>
  </conditionalFormatting>
  <conditionalFormatting sqref="I33">
    <cfRule type="expression" dxfId="24" priority="25" stopIfTrue="1">
      <formula>AND(I33="",I32&gt;0)</formula>
    </cfRule>
  </conditionalFormatting>
  <conditionalFormatting sqref="E35 G35 I35">
    <cfRule type="expression" dxfId="23" priority="22" stopIfTrue="1">
      <formula>$B36="共通男子"</formula>
    </cfRule>
    <cfRule type="expression" dxfId="22" priority="23" stopIfTrue="1">
      <formula>$B36="共通女子"</formula>
    </cfRule>
    <cfRule type="expression" dxfId="21" priority="24" stopIfTrue="1">
      <formula>$B36="混合"</formula>
    </cfRule>
  </conditionalFormatting>
  <conditionalFormatting sqref="D36">
    <cfRule type="expression" dxfId="20" priority="21" stopIfTrue="1">
      <formula>AND(D36="",E35&gt;0)</formula>
    </cfRule>
  </conditionalFormatting>
  <conditionalFormatting sqref="E36">
    <cfRule type="expression" dxfId="19" priority="20" stopIfTrue="1">
      <formula>AND(E36="",E35&gt;0)</formula>
    </cfRule>
  </conditionalFormatting>
  <conditionalFormatting sqref="F36 H36">
    <cfRule type="expression" dxfId="18" priority="19" stopIfTrue="1">
      <formula>AND(F36="",G35&gt;0)</formula>
    </cfRule>
  </conditionalFormatting>
  <conditionalFormatting sqref="G36">
    <cfRule type="expression" dxfId="17" priority="18" stopIfTrue="1">
      <formula>AND(G36="",G35&gt;0)</formula>
    </cfRule>
  </conditionalFormatting>
  <conditionalFormatting sqref="I36">
    <cfRule type="expression" dxfId="16" priority="17" stopIfTrue="1">
      <formula>AND(I36="",I35&gt;0)</formula>
    </cfRule>
  </conditionalFormatting>
  <conditionalFormatting sqref="D38:G38">
    <cfRule type="expression" dxfId="15" priority="14" stopIfTrue="1">
      <formula>$B36="共通男子"</formula>
    </cfRule>
    <cfRule type="expression" dxfId="14" priority="15" stopIfTrue="1">
      <formula>$B36="共通女子"</formula>
    </cfRule>
    <cfRule type="expression" dxfId="13" priority="16" stopIfTrue="1">
      <formula>$B36="混合"</formula>
    </cfRule>
  </conditionalFormatting>
  <conditionalFormatting sqref="D38">
    <cfRule type="expression" dxfId="12" priority="13" stopIfTrue="1">
      <formula>AND(D38="",E37&gt;0)</formula>
    </cfRule>
  </conditionalFormatting>
  <conditionalFormatting sqref="E38">
    <cfRule type="expression" dxfId="11" priority="12" stopIfTrue="1">
      <formula>AND(E38="",E37&gt;0)</formula>
    </cfRule>
  </conditionalFormatting>
  <conditionalFormatting sqref="F38">
    <cfRule type="expression" dxfId="10" priority="11" stopIfTrue="1">
      <formula>AND(F38="",G37&gt;0)</formula>
    </cfRule>
  </conditionalFormatting>
  <conditionalFormatting sqref="G38">
    <cfRule type="expression" dxfId="9" priority="10" stopIfTrue="1">
      <formula>AND(G38="",G37&gt;0)</formula>
    </cfRule>
  </conditionalFormatting>
  <conditionalFormatting sqref="F36">
    <cfRule type="expression" dxfId="8" priority="9" stopIfTrue="1">
      <formula>AND(F36="",G35&gt;0)</formula>
    </cfRule>
  </conditionalFormatting>
  <conditionalFormatting sqref="I37">
    <cfRule type="expression" dxfId="7" priority="6" stopIfTrue="1">
      <formula>$B36="女子"</formula>
    </cfRule>
    <cfRule type="expression" dxfId="6" priority="7" stopIfTrue="1">
      <formula>$B36="男子"</formula>
    </cfRule>
    <cfRule type="expression" dxfId="5" priority="8" stopIfTrue="1">
      <formula>$B36="混合"</formula>
    </cfRule>
  </conditionalFormatting>
  <conditionalFormatting sqref="H38:I38">
    <cfRule type="expression" dxfId="4" priority="3" stopIfTrue="1">
      <formula>$B36="男子"</formula>
    </cfRule>
    <cfRule type="expression" dxfId="3" priority="4" stopIfTrue="1">
      <formula>$B36="女子"</formula>
    </cfRule>
    <cfRule type="expression" dxfId="2" priority="5" stopIfTrue="1">
      <formula>$B36="混合"</formula>
    </cfRule>
  </conditionalFormatting>
  <conditionalFormatting sqref="H38">
    <cfRule type="expression" dxfId="1" priority="2" stopIfTrue="1">
      <formula>AND(H38="",I37&gt;0)</formula>
    </cfRule>
  </conditionalFormatting>
  <conditionalFormatting sqref="I38">
    <cfRule type="expression" dxfId="0" priority="1" stopIfTrue="1">
      <formula>AND(I38="",I37&gt;0)</formula>
    </cfRule>
  </conditionalFormatting>
  <dataValidations count="15">
    <dataValidation imeMode="halfKatakana" showInputMessage="1" showErrorMessage="1" sqref="E11 I11 E51 I51 G51 E53 G53 G11 E13 G13 E56 I56 G56 E58 G58 E61 I61 G61 E63 G63 E66 I66 G66 E68 G68 E46 I46 G46 E48 G48 E41 I41 G41 E43 G43 E26 E31 E16 E21 I26 I31 G31 I16 I21 G26 G16 E33 E18 G21 E28 E23 G33 G18 G23 G28 E36 I36 G36 E38 G38" xr:uid="{00000000-0002-0000-0200-000000000000}"/>
    <dataValidation type="whole" allowBlank="1" showInputMessage="1" showErrorMessage="1" sqref="C13 C28 C33 C43 C48 C68 C18 C23 C53 C58 C63 C38" xr:uid="{00000000-0002-0000-0200-000001000000}">
      <formula1>1111</formula1>
      <formula2>999999</formula2>
    </dataValidation>
    <dataValidation type="list" allowBlank="1" showInputMessage="1" showErrorMessage="1" sqref="B56 B31 B16 B21 B66 B51 B11 B61 B26 B41 B46 B36" xr:uid="{00000000-0002-0000-0200-000002000000}">
      <formula1>ｸﾗｽ</formula1>
    </dataValidation>
    <dataValidation imeMode="hiragana" allowBlank="1" showInputMessage="1" showErrorMessage="1" sqref="E10 G10 E12 G12 E65 G65 E67 G67 E45 G45 E47 G47 E50 G50 E52 G52 E55 G55 E57 G57 E60 G60 E62 G62 E40 G40 E42 G42 E30 G30 E25 E20 G25 E32 G32 E15 G20 E27 E22 I30 G22 I20 G27 I25 G15 E17 G17 I15 I10 I65 I45 I50 I55 I60 I40 E35 G35 E37 G37 I35" xr:uid="{00000000-0002-0000-0200-000003000000}"/>
    <dataValidation type="list" imeMode="disabled" allowBlank="1" showInputMessage="1" showErrorMessage="1" sqref="D61 F61 H61 D66 F66 H66 H56 F56 D56 D51 F51 H51 D46 F46 H46 D41 F41 H41" xr:uid="{00000000-0002-0000-0200-000004000000}">
      <formula1>INDIRECT($B41)</formula1>
    </dataValidation>
    <dataValidation type="list" imeMode="disabled" allowBlank="1" showInputMessage="1" showErrorMessage="1" sqref="F63 H63 F58 D68 F68 H68 D58 D63 H58 D53 F53 H53 D48 F48 H48 D43 F43 H43" xr:uid="{00000000-0002-0000-0200-000005000000}">
      <formula1>INDIRECT($B41)</formula1>
    </dataValidation>
    <dataValidation type="list" allowBlank="1" showInputMessage="1" showErrorMessage="1" sqref="C11 C36 C21 C26 C31 C61 C56 C16 C41 C46 C51 C66" xr:uid="{00000000-0002-0000-0200-000006000000}">
      <formula1>$W$2:$X$2</formula1>
    </dataValidation>
    <dataValidation type="list" allowBlank="1" showInputMessage="1" showErrorMessage="1" sqref="B58 B43 B68 B48 B53 B63" xr:uid="{00000000-0002-0000-0200-000007000000}">
      <formula1>$W$4:$Y$4</formula1>
    </dataValidation>
    <dataValidation type="list" allowBlank="1" showInputMessage="1" showErrorMessage="1" sqref="B13 B38 B33 B28 B23 B18" xr:uid="{00000000-0002-0000-0200-000008000000}">
      <formula1>$W$4:$AC$4</formula1>
    </dataValidation>
    <dataValidation type="list" imeMode="disabled" allowBlank="1" showInputMessage="1" showErrorMessage="1" sqref="D31 D11 D16 D21 D26 D36" xr:uid="{2BC8227B-5FBB-43BB-8FAE-25A697508F62}">
      <formula1>IF(B11=$W$6,$W$3,$X$3:$Y$3)</formula1>
    </dataValidation>
    <dataValidation type="list" imeMode="disabled" allowBlank="1" showInputMessage="1" showErrorMessage="1" sqref="F11 F16 F21 F26 F31 F36" xr:uid="{D184204C-838C-4467-8263-31180032FD90}">
      <formula1>IF(B11=$W$6,$W$3,$X$3:$Y$3)</formula1>
    </dataValidation>
    <dataValidation type="list" imeMode="disabled" allowBlank="1" showInputMessage="1" showErrorMessage="1" sqref="H11 H16 H21 H26 H31 H36" xr:uid="{21270DE2-CA5A-4743-A394-1FBBCEC2A617}">
      <formula1>IF(B11=$W$6,$W$3,$X$3:$Y$3)</formula1>
    </dataValidation>
    <dataValidation type="list" imeMode="disabled" allowBlank="1" showInputMessage="1" showErrorMessage="1" sqref="D13 D18 D23 D28 D33 D38" xr:uid="{BD0C8809-DC9D-41F0-B5E3-1A725E36D2EE}">
      <formula1>IF(B11=$W$6,$W$3,$X$3:$Y$3)</formula1>
    </dataValidation>
    <dataValidation type="list" imeMode="disabled" allowBlank="1" showInputMessage="1" showErrorMessage="1" sqref="F13 F18 F23 F28 F33 F38" xr:uid="{7308B4E7-F396-4DE7-A2B6-8C77BC1A0A31}">
      <formula1>IF(B11=$W$6,$W$3,$X$3:$Y$3)</formula1>
    </dataValidation>
    <dataValidation type="list" imeMode="disabled" allowBlank="1" showInputMessage="1" showErrorMessage="1" sqref="H13 H18 H23 H28 H33 H38" xr:uid="{12D8D895-98E6-493D-B4FC-6DFA0422698E}">
      <formula1>IF(B11=$W$6,$W$3,$X$3:$Y$3)</formula1>
    </dataValidation>
  </dataValidations>
  <pageMargins left="0.19685039370078741" right="0.19685039370078741" top="0.39370078740157483" bottom="0.31496062992125984" header="0.31496062992125984" footer="0.47244094488188981"/>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エントリーについての注意と手順</vt:lpstr>
      <vt:lpstr>個人種目申込一覧表</vt:lpstr>
      <vt:lpstr>リレー申込票</vt:lpstr>
      <vt:lpstr>_５年女子</vt:lpstr>
      <vt:lpstr>エントリーについての注意と手順!Print_Area</vt:lpstr>
      <vt:lpstr>リレー申込票!Print_Area</vt:lpstr>
      <vt:lpstr>個人種目申込一覧表!Print_Area</vt:lpstr>
      <vt:lpstr>ｸﾗｽ</vt:lpstr>
      <vt:lpstr>学年</vt:lpstr>
      <vt:lpstr>混合</vt:lpstr>
      <vt:lpstr>女子</vt:lpstr>
      <vt:lpstr>女子_5年</vt:lpstr>
      <vt:lpstr>女子5年</vt:lpstr>
      <vt:lpstr>性別</vt:lpstr>
      <vt:lpstr>男子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Koichi Aoyama</cp:lastModifiedBy>
  <cp:lastPrinted>2017-04-15T05:45:18Z</cp:lastPrinted>
  <dcterms:created xsi:type="dcterms:W3CDTF">2009-03-04T01:02:54Z</dcterms:created>
  <dcterms:modified xsi:type="dcterms:W3CDTF">2019-03-05T09:06:52Z</dcterms:modified>
</cp:coreProperties>
</file>